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I81" i="23"/>
  <c r="H81" i="23"/>
  <c r="G81" i="23"/>
  <c r="F81" i="23"/>
  <c r="E81" i="23"/>
  <c r="M78" i="23"/>
  <c r="L78" i="23"/>
  <c r="K78" i="23"/>
  <c r="J78" i="23"/>
  <c r="I78" i="23"/>
  <c r="H78" i="23"/>
  <c r="G78" i="23"/>
  <c r="F78" i="23"/>
  <c r="E78" i="23"/>
  <c r="M77" i="23"/>
  <c r="L77" i="23"/>
  <c r="K77" i="23"/>
  <c r="J77" i="23"/>
  <c r="I77" i="23"/>
  <c r="H77" i="23"/>
  <c r="G77" i="23"/>
  <c r="F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I68" i="23"/>
  <c r="H68" i="23"/>
  <c r="G68" i="23"/>
  <c r="F68" i="23"/>
  <c r="E68" i="23"/>
  <c r="M65" i="23"/>
  <c r="L65" i="23"/>
  <c r="K65" i="23"/>
  <c r="J65" i="23"/>
  <c r="I65" i="23"/>
  <c r="H65" i="23"/>
  <c r="G65" i="23"/>
  <c r="F65" i="23"/>
  <c r="E65" i="23"/>
  <c r="M64" i="23"/>
  <c r="L64" i="23"/>
  <c r="K64" i="23"/>
  <c r="J64" i="23"/>
  <c r="I64" i="23"/>
  <c r="H64" i="23"/>
  <c r="G64" i="23"/>
  <c r="F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I56" i="23"/>
  <c r="H56" i="23"/>
  <c r="G56" i="23"/>
  <c r="F56" i="23"/>
  <c r="E56" i="23"/>
  <c r="M53" i="23"/>
  <c r="L53" i="23"/>
  <c r="K53" i="23"/>
  <c r="J53" i="23"/>
  <c r="I53" i="23"/>
  <c r="H53" i="23"/>
  <c r="G53" i="23"/>
  <c r="F53" i="23"/>
  <c r="E53" i="23"/>
  <c r="M52" i="23"/>
  <c r="L52" i="23"/>
  <c r="K52" i="23"/>
  <c r="J52" i="23"/>
  <c r="I52" i="23"/>
  <c r="H52" i="23"/>
  <c r="G52" i="23"/>
  <c r="F52" i="23"/>
  <c r="E52" i="23"/>
  <c r="M51" i="23"/>
  <c r="L51" i="23"/>
  <c r="K51" i="23"/>
  <c r="J51" i="23"/>
  <c r="I51" i="23"/>
  <c r="H51" i="23"/>
  <c r="G51" i="23"/>
  <c r="F51" i="23"/>
  <c r="E51" i="23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L5" i="23"/>
  <c r="K5" i="23"/>
  <c r="J5" i="23"/>
  <c r="I5" i="23"/>
  <c r="H5" i="23"/>
  <c r="G5" i="23"/>
  <c r="F5" i="23"/>
  <c r="E5" i="23"/>
  <c r="M4" i="23"/>
  <c r="M92" i="23" s="1"/>
  <c r="L4" i="23"/>
  <c r="L92" i="23" s="1"/>
  <c r="K4" i="23"/>
  <c r="K92" i="23" s="1"/>
  <c r="J4" i="23"/>
  <c r="J92" i="23" s="1"/>
  <c r="I4" i="23"/>
  <c r="I92" i="23" s="1"/>
  <c r="H4" i="23"/>
  <c r="H92" i="23" s="1"/>
  <c r="G4" i="23"/>
  <c r="G92" i="23" s="1"/>
  <c r="F4" i="23"/>
  <c r="F92" i="23" s="1"/>
  <c r="E4" i="23"/>
  <c r="E92" i="23" s="1"/>
  <c r="M81" i="22"/>
  <c r="L81" i="22"/>
  <c r="K81" i="22"/>
  <c r="J81" i="22"/>
  <c r="I81" i="22"/>
  <c r="H81" i="22"/>
  <c r="G81" i="22"/>
  <c r="F81" i="22"/>
  <c r="E81" i="22"/>
  <c r="M78" i="22"/>
  <c r="L78" i="22"/>
  <c r="K78" i="22"/>
  <c r="J78" i="22"/>
  <c r="I78" i="22"/>
  <c r="H78" i="22"/>
  <c r="G78" i="22"/>
  <c r="F78" i="22"/>
  <c r="E78" i="22"/>
  <c r="M77" i="22"/>
  <c r="L77" i="22"/>
  <c r="K77" i="22"/>
  <c r="J77" i="22"/>
  <c r="I77" i="22"/>
  <c r="H77" i="22"/>
  <c r="G77" i="22"/>
  <c r="F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I68" i="22"/>
  <c r="H68" i="22"/>
  <c r="G68" i="22"/>
  <c r="F68" i="22"/>
  <c r="E68" i="22"/>
  <c r="M65" i="22"/>
  <c r="L65" i="22"/>
  <c r="K65" i="22"/>
  <c r="J65" i="22"/>
  <c r="I65" i="22"/>
  <c r="H65" i="22"/>
  <c r="G65" i="22"/>
  <c r="F65" i="22"/>
  <c r="E65" i="22"/>
  <c r="M64" i="22"/>
  <c r="L64" i="22"/>
  <c r="K64" i="22"/>
  <c r="J64" i="22"/>
  <c r="I64" i="22"/>
  <c r="H64" i="22"/>
  <c r="G64" i="22"/>
  <c r="F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I56" i="22"/>
  <c r="H56" i="22"/>
  <c r="G56" i="22"/>
  <c r="F56" i="22"/>
  <c r="E56" i="22"/>
  <c r="M53" i="22"/>
  <c r="L53" i="22"/>
  <c r="K53" i="22"/>
  <c r="J53" i="22"/>
  <c r="J52" i="22" s="1"/>
  <c r="J51" i="22" s="1"/>
  <c r="I53" i="22"/>
  <c r="H53" i="22"/>
  <c r="G53" i="22"/>
  <c r="F53" i="22"/>
  <c r="F52" i="22" s="1"/>
  <c r="F51" i="22" s="1"/>
  <c r="E53" i="22"/>
  <c r="M52" i="22"/>
  <c r="L52" i="22"/>
  <c r="K52" i="22"/>
  <c r="K51" i="22" s="1"/>
  <c r="I52" i="22"/>
  <c r="H52" i="22"/>
  <c r="G52" i="22"/>
  <c r="G51" i="22" s="1"/>
  <c r="E52" i="22"/>
  <c r="M51" i="22"/>
  <c r="L51" i="22"/>
  <c r="I51" i="22"/>
  <c r="H51" i="22"/>
  <c r="E51" i="22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I8" i="22"/>
  <c r="H8" i="22"/>
  <c r="G8" i="22"/>
  <c r="F8" i="22"/>
  <c r="E8" i="22"/>
  <c r="M5" i="22"/>
  <c r="L5" i="22"/>
  <c r="K5" i="22"/>
  <c r="J5" i="22"/>
  <c r="I5" i="22"/>
  <c r="H5" i="22"/>
  <c r="G5" i="22"/>
  <c r="F5" i="22"/>
  <c r="E5" i="22"/>
  <c r="M4" i="22"/>
  <c r="M92" i="22" s="1"/>
  <c r="L4" i="22"/>
  <c r="L92" i="22" s="1"/>
  <c r="K4" i="22"/>
  <c r="J4" i="22"/>
  <c r="J92" i="22" s="1"/>
  <c r="I4" i="22"/>
  <c r="I92" i="22" s="1"/>
  <c r="H4" i="22"/>
  <c r="H92" i="22" s="1"/>
  <c r="G4" i="22"/>
  <c r="G92" i="22" s="1"/>
  <c r="F4" i="22"/>
  <c r="F92" i="22" s="1"/>
  <c r="E4" i="22"/>
  <c r="E92" i="22" s="1"/>
  <c r="M81" i="21"/>
  <c r="L81" i="21"/>
  <c r="K81" i="21"/>
  <c r="J81" i="21"/>
  <c r="I81" i="21"/>
  <c r="H81" i="21"/>
  <c r="G81" i="21"/>
  <c r="F81" i="21"/>
  <c r="E81" i="21"/>
  <c r="M78" i="21"/>
  <c r="L78" i="21"/>
  <c r="K78" i="21"/>
  <c r="J78" i="21"/>
  <c r="I78" i="21"/>
  <c r="H78" i="21"/>
  <c r="G78" i="21"/>
  <c r="F78" i="21"/>
  <c r="E78" i="21"/>
  <c r="M77" i="21"/>
  <c r="L77" i="21"/>
  <c r="K77" i="21"/>
  <c r="J77" i="21"/>
  <c r="I77" i="21"/>
  <c r="H77" i="21"/>
  <c r="G77" i="21"/>
  <c r="F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I68" i="21"/>
  <c r="H68" i="21"/>
  <c r="G68" i="21"/>
  <c r="F68" i="21"/>
  <c r="E68" i="21"/>
  <c r="M65" i="21"/>
  <c r="L65" i="21"/>
  <c r="K65" i="21"/>
  <c r="J65" i="21"/>
  <c r="I65" i="21"/>
  <c r="H65" i="21"/>
  <c r="G65" i="21"/>
  <c r="F65" i="21"/>
  <c r="E65" i="21"/>
  <c r="M64" i="21"/>
  <c r="L64" i="21"/>
  <c r="K64" i="21"/>
  <c r="J64" i="21"/>
  <c r="I64" i="21"/>
  <c r="H64" i="21"/>
  <c r="G64" i="21"/>
  <c r="F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I56" i="21"/>
  <c r="H56" i="21"/>
  <c r="G56" i="21"/>
  <c r="F56" i="21"/>
  <c r="E56" i="21"/>
  <c r="M53" i="21"/>
  <c r="L53" i="21"/>
  <c r="K53" i="21"/>
  <c r="J53" i="21"/>
  <c r="I53" i="21"/>
  <c r="H53" i="21"/>
  <c r="G53" i="21"/>
  <c r="F53" i="21"/>
  <c r="E53" i="21"/>
  <c r="M52" i="21"/>
  <c r="L52" i="21"/>
  <c r="K52" i="21"/>
  <c r="J52" i="21"/>
  <c r="I52" i="21"/>
  <c r="H52" i="21"/>
  <c r="G52" i="21"/>
  <c r="F52" i="21"/>
  <c r="E52" i="21"/>
  <c r="M51" i="21"/>
  <c r="L51" i="21"/>
  <c r="K51" i="21"/>
  <c r="J51" i="21"/>
  <c r="I51" i="21"/>
  <c r="H51" i="21"/>
  <c r="G51" i="21"/>
  <c r="F51" i="21"/>
  <c r="E51" i="21"/>
  <c r="M47" i="21"/>
  <c r="L47" i="21"/>
  <c r="K47" i="21"/>
  <c r="J47" i="21"/>
  <c r="I47" i="21"/>
  <c r="H47" i="21"/>
  <c r="G47" i="21"/>
  <c r="F47" i="21"/>
  <c r="E47" i="21"/>
  <c r="M8" i="21"/>
  <c r="L8" i="21"/>
  <c r="K8" i="21"/>
  <c r="J8" i="21"/>
  <c r="I8" i="21"/>
  <c r="H8" i="21"/>
  <c r="G8" i="21"/>
  <c r="F8" i="21"/>
  <c r="E8" i="21"/>
  <c r="M5" i="21"/>
  <c r="L5" i="21"/>
  <c r="K5" i="21"/>
  <c r="J5" i="21"/>
  <c r="J4" i="21" s="1"/>
  <c r="J92" i="21" s="1"/>
  <c r="I5" i="21"/>
  <c r="H5" i="21"/>
  <c r="G5" i="21"/>
  <c r="F5" i="21"/>
  <c r="F4" i="21" s="1"/>
  <c r="F92" i="21" s="1"/>
  <c r="E5" i="21"/>
  <c r="M4" i="21"/>
  <c r="M92" i="21" s="1"/>
  <c r="L4" i="21"/>
  <c r="L92" i="21" s="1"/>
  <c r="K4" i="21"/>
  <c r="K92" i="21" s="1"/>
  <c r="I4" i="21"/>
  <c r="I92" i="21" s="1"/>
  <c r="H4" i="21"/>
  <c r="H92" i="21" s="1"/>
  <c r="G4" i="21"/>
  <c r="G92" i="21" s="1"/>
  <c r="E4" i="21"/>
  <c r="E92" i="21" s="1"/>
  <c r="M81" i="20"/>
  <c r="L81" i="20"/>
  <c r="K81" i="20"/>
  <c r="J81" i="20"/>
  <c r="I81" i="20"/>
  <c r="H81" i="20"/>
  <c r="G81" i="20"/>
  <c r="F81" i="20"/>
  <c r="E81" i="20"/>
  <c r="M78" i="20"/>
  <c r="L78" i="20"/>
  <c r="K78" i="20"/>
  <c r="J78" i="20"/>
  <c r="I78" i="20"/>
  <c r="H78" i="20"/>
  <c r="G78" i="20"/>
  <c r="F78" i="20"/>
  <c r="E78" i="20"/>
  <c r="M77" i="20"/>
  <c r="L77" i="20"/>
  <c r="K77" i="20"/>
  <c r="J77" i="20"/>
  <c r="I77" i="20"/>
  <c r="H77" i="20"/>
  <c r="G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L65" i="20"/>
  <c r="K65" i="20"/>
  <c r="J65" i="20"/>
  <c r="I65" i="20"/>
  <c r="H65" i="20"/>
  <c r="G65" i="20"/>
  <c r="F65" i="20"/>
  <c r="E65" i="20"/>
  <c r="M64" i="20"/>
  <c r="L64" i="20"/>
  <c r="K64" i="20"/>
  <c r="J64" i="20"/>
  <c r="I64" i="20"/>
  <c r="H64" i="20"/>
  <c r="G64" i="20"/>
  <c r="F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L53" i="20"/>
  <c r="K53" i="20"/>
  <c r="J53" i="20"/>
  <c r="I53" i="20"/>
  <c r="H53" i="20"/>
  <c r="G53" i="20"/>
  <c r="F53" i="20"/>
  <c r="E53" i="20"/>
  <c r="M52" i="20"/>
  <c r="L52" i="20"/>
  <c r="K52" i="20"/>
  <c r="J52" i="20"/>
  <c r="I52" i="20"/>
  <c r="H52" i="20"/>
  <c r="G52" i="20"/>
  <c r="F52" i="20"/>
  <c r="E52" i="20"/>
  <c r="M51" i="20"/>
  <c r="L51" i="20"/>
  <c r="K51" i="20"/>
  <c r="J51" i="20"/>
  <c r="I51" i="20"/>
  <c r="H51" i="20"/>
  <c r="G51" i="20"/>
  <c r="F51" i="20"/>
  <c r="E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K5" i="20"/>
  <c r="J5" i="20"/>
  <c r="I5" i="20"/>
  <c r="H5" i="20"/>
  <c r="G5" i="20"/>
  <c r="F5" i="20"/>
  <c r="E5" i="20"/>
  <c r="M4" i="20"/>
  <c r="M92" i="20" s="1"/>
  <c r="L4" i="20"/>
  <c r="L92" i="20" s="1"/>
  <c r="K4" i="20"/>
  <c r="K92" i="20" s="1"/>
  <c r="J4" i="20"/>
  <c r="J92" i="20" s="1"/>
  <c r="I4" i="20"/>
  <c r="I92" i="20" s="1"/>
  <c r="H4" i="20"/>
  <c r="H92" i="20" s="1"/>
  <c r="G4" i="20"/>
  <c r="G92" i="20" s="1"/>
  <c r="F4" i="20"/>
  <c r="F92" i="20" s="1"/>
  <c r="E4" i="20"/>
  <c r="E92" i="20" s="1"/>
  <c r="M81" i="19"/>
  <c r="L81" i="19"/>
  <c r="K81" i="19"/>
  <c r="J81" i="19"/>
  <c r="I81" i="19"/>
  <c r="H81" i="19"/>
  <c r="G81" i="19"/>
  <c r="F81" i="19"/>
  <c r="E81" i="19"/>
  <c r="M78" i="19"/>
  <c r="L78" i="19"/>
  <c r="K78" i="19"/>
  <c r="J78" i="19"/>
  <c r="I78" i="19"/>
  <c r="H78" i="19"/>
  <c r="G78" i="19"/>
  <c r="F78" i="19"/>
  <c r="E78" i="19"/>
  <c r="M77" i="19"/>
  <c r="L77" i="19"/>
  <c r="K77" i="19"/>
  <c r="J77" i="19"/>
  <c r="I77" i="19"/>
  <c r="H77" i="19"/>
  <c r="G77" i="19"/>
  <c r="F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J65" i="19"/>
  <c r="I65" i="19"/>
  <c r="H65" i="19"/>
  <c r="G65" i="19"/>
  <c r="F65" i="19"/>
  <c r="E65" i="19"/>
  <c r="M64" i="19"/>
  <c r="L64" i="19"/>
  <c r="K64" i="19"/>
  <c r="J64" i="19"/>
  <c r="I64" i="19"/>
  <c r="H64" i="19"/>
  <c r="G64" i="19"/>
  <c r="F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J53" i="19"/>
  <c r="I53" i="19"/>
  <c r="H53" i="19"/>
  <c r="G53" i="19"/>
  <c r="F53" i="19"/>
  <c r="E53" i="19"/>
  <c r="M52" i="19"/>
  <c r="L52" i="19"/>
  <c r="K52" i="19"/>
  <c r="J52" i="19"/>
  <c r="I52" i="19"/>
  <c r="H52" i="19"/>
  <c r="G52" i="19"/>
  <c r="F52" i="19"/>
  <c r="E52" i="19"/>
  <c r="M51" i="19"/>
  <c r="L51" i="19"/>
  <c r="K51" i="19"/>
  <c r="J51" i="19"/>
  <c r="I51" i="19"/>
  <c r="H51" i="19"/>
  <c r="G51" i="19"/>
  <c r="F51" i="19"/>
  <c r="E51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J4" i="19" s="1"/>
  <c r="J92" i="19" s="1"/>
  <c r="I5" i="19"/>
  <c r="H5" i="19"/>
  <c r="G5" i="19"/>
  <c r="F5" i="19"/>
  <c r="F4" i="19" s="1"/>
  <c r="F92" i="19" s="1"/>
  <c r="E5" i="19"/>
  <c r="M4" i="19"/>
  <c r="M92" i="19" s="1"/>
  <c r="L4" i="19"/>
  <c r="L92" i="19" s="1"/>
  <c r="K4" i="19"/>
  <c r="K92" i="19" s="1"/>
  <c r="I4" i="19"/>
  <c r="I92" i="19" s="1"/>
  <c r="H4" i="19"/>
  <c r="H92" i="19" s="1"/>
  <c r="G4" i="19"/>
  <c r="G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K78" i="18"/>
  <c r="J78" i="18"/>
  <c r="I78" i="18"/>
  <c r="H78" i="18"/>
  <c r="G78" i="18"/>
  <c r="F78" i="18"/>
  <c r="E78" i="18"/>
  <c r="M77" i="18"/>
  <c r="L77" i="18"/>
  <c r="K77" i="18"/>
  <c r="J77" i="18"/>
  <c r="I77" i="18"/>
  <c r="H77" i="18"/>
  <c r="G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K65" i="18"/>
  <c r="J65" i="18"/>
  <c r="I65" i="18"/>
  <c r="H65" i="18"/>
  <c r="G65" i="18"/>
  <c r="F65" i="18"/>
  <c r="E65" i="18"/>
  <c r="M64" i="18"/>
  <c r="L64" i="18"/>
  <c r="K64" i="18"/>
  <c r="J64" i="18"/>
  <c r="I64" i="18"/>
  <c r="H64" i="18"/>
  <c r="G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K53" i="18"/>
  <c r="J53" i="18"/>
  <c r="J52" i="18" s="1"/>
  <c r="J51" i="18" s="1"/>
  <c r="I53" i="18"/>
  <c r="H53" i="18"/>
  <c r="G53" i="18"/>
  <c r="F53" i="18"/>
  <c r="F52" i="18" s="1"/>
  <c r="F51" i="18" s="1"/>
  <c r="E53" i="18"/>
  <c r="M52" i="18"/>
  <c r="L52" i="18"/>
  <c r="K52" i="18"/>
  <c r="K51" i="18" s="1"/>
  <c r="I52" i="18"/>
  <c r="H52" i="18"/>
  <c r="G52" i="18"/>
  <c r="G51" i="18" s="1"/>
  <c r="E52" i="18"/>
  <c r="M51" i="18"/>
  <c r="L51" i="18"/>
  <c r="I51" i="18"/>
  <c r="H51" i="18"/>
  <c r="E51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I8" i="18"/>
  <c r="H8" i="18"/>
  <c r="G8" i="18"/>
  <c r="F8" i="18"/>
  <c r="E8" i="18"/>
  <c r="M5" i="18"/>
  <c r="L5" i="18"/>
  <c r="K5" i="18"/>
  <c r="J5" i="18"/>
  <c r="I5" i="18"/>
  <c r="H5" i="18"/>
  <c r="G5" i="18"/>
  <c r="F5" i="18"/>
  <c r="E5" i="18"/>
  <c r="M4" i="18"/>
  <c r="M92" i="18" s="1"/>
  <c r="L4" i="18"/>
  <c r="L92" i="18" s="1"/>
  <c r="K4" i="18"/>
  <c r="J4" i="18"/>
  <c r="J92" i="18" s="1"/>
  <c r="I4" i="18"/>
  <c r="I92" i="18" s="1"/>
  <c r="H4" i="18"/>
  <c r="H92" i="18" s="1"/>
  <c r="G4" i="18"/>
  <c r="G92" i="18" s="1"/>
  <c r="F4" i="18"/>
  <c r="F92" i="18" s="1"/>
  <c r="E4" i="18"/>
  <c r="E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J10" i="17"/>
  <c r="I10" i="17"/>
  <c r="H10" i="17"/>
  <c r="G10" i="17"/>
  <c r="F10" i="17"/>
  <c r="E10" i="17"/>
  <c r="M9" i="17"/>
  <c r="L9" i="17"/>
  <c r="K9" i="17"/>
  <c r="J9" i="17"/>
  <c r="I9" i="17"/>
  <c r="H9" i="17"/>
  <c r="G9" i="17"/>
  <c r="F9" i="17"/>
  <c r="E9" i="17"/>
  <c r="M4" i="17"/>
  <c r="M40" i="17" s="1"/>
  <c r="L4" i="17"/>
  <c r="L40" i="17" s="1"/>
  <c r="K4" i="17"/>
  <c r="K40" i="17" s="1"/>
  <c r="J4" i="17"/>
  <c r="J40" i="17" s="1"/>
  <c r="I4" i="17"/>
  <c r="I40" i="17" s="1"/>
  <c r="H4" i="17"/>
  <c r="H40" i="17" s="1"/>
  <c r="G4" i="17"/>
  <c r="G40" i="17" s="1"/>
  <c r="F4" i="17"/>
  <c r="F40" i="17" s="1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I26" i="15" s="1"/>
  <c r="H4" i="15"/>
  <c r="H26" i="15" s="1"/>
  <c r="G4" i="15"/>
  <c r="G26" i="15" s="1"/>
  <c r="F4" i="15"/>
  <c r="F26" i="15" s="1"/>
  <c r="E4" i="15"/>
  <c r="E26" i="15" s="1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H26" i="13" s="1"/>
  <c r="G4" i="13"/>
  <c r="G26" i="13" s="1"/>
  <c r="F4" i="13"/>
  <c r="F26" i="13" s="1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K92" i="22" l="1"/>
  <c r="K92" i="18"/>
</calcChain>
</file>

<file path=xl/sharedStrings.xml><?xml version="1.0" encoding="utf-8"?>
<sst xmlns="http://schemas.openxmlformats.org/spreadsheetml/2006/main" count="9181" uniqueCount="185">
  <si>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</si>
  <si>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</si>
  <si>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</si>
  <si>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</si>
  <si>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</si>
  <si>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</si>
  <si>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</si>
  <si>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</si>
  <si>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</si>
  <si>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</si>
  <si>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</si>
  <si>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</si>
  <si>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</si>
  <si>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</si>
  <si>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</si>
  <si>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</si>
  <si>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</si>
  <si>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</si>
  <si>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</si>
  <si>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</si>
  <si>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</si>
  <si>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</si>
  <si>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</si>
  <si>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</si>
  <si>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</si>
  <si>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</si>
  <si>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</si>
  <si>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</si>
  <si>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</si>
  <si>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</si>
  <si>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</si>
  <si>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</si>
  <si>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</si>
  <si>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</si>
  <si>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</si>
  <si>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</si>
  <si>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</si>
  <si>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</si>
  <si>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</si>
  <si>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</si>
  <si>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</si>
  <si>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</si>
  <si>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</si>
  <si>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</si>
  <si>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</si>
  <si>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</si>
  <si>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</si>
  <si>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</si>
  <si>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</si>
  <si>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</si>
  <si>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</si>
  <si>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</si>
  <si>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</si>
  <si>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</si>
  <si>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</si>
  <si>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</si>
  <si>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</si>
  <si>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</si>
  <si>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</si>
  <si>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</si>
  <si>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</si>
  <si>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</si>
  <si>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</si>
  <si>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</si>
  <si>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</si>
  <si>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</si>
  <si>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</si>
  <si>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</si>
  <si>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</si>
  <si>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</si>
  <si>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</si>
  <si>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</si>
  <si>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</si>
  <si>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</si>
  <si>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</si>
  <si>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</si>
  <si>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</si>
  <si>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</si>
  <si>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</si>
  <si>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</si>
  <si>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</si>
  <si>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</si>
  <si>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</si>
  <si>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</si>
  <si>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</si>
  <si>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</si>
  <si>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</si>
  <si>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</si>
  <si>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</si>
  <si>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</si>
  <si>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</si>
  <si>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</si>
  <si>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</si>
  <si>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</si>
  <si>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</si>
  <si>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</si>
  <si>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</si>
  <si>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</si>
  <si>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</si>
  <si>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</si>
  <si>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</si>
  <si>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</si>
  <si>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</si>
  <si>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</si>
  <si>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</si>
  <si>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</si>
  <si>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</si>
  <si>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</si>
  <si>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</si>
  <si>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</si>
  <si>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</si>
  <si>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</si>
  <si>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</si>
  <si>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</si>
  <si>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</si>
  <si>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</si>
  <si>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</si>
  <si>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</si>
  <si>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</si>
  <si>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</si>
  <si>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</si>
  <si>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</si>
  <si>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2013/14</t>
  </si>
  <si>
    <t>Table B.1: Specification of receipts: Provincial Treasury</t>
  </si>
  <si>
    <t>Table B.2: Payments and estimates by economic classification: Provincial Treasury</t>
  </si>
  <si>
    <t>2014/15</t>
  </si>
  <si>
    <t>2016/17</t>
  </si>
  <si>
    <t>2012/13</t>
  </si>
  <si>
    <t>2011/12</t>
  </si>
  <si>
    <t>2010/11</t>
  </si>
  <si>
    <t>2015/16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</si>
  <si>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</si>
  <si>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</si>
  <si>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</si>
  <si>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</si>
  <si>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</si>
  <si>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</si>
  <si>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</si>
  <si>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Sustainable Resource</t>
  </si>
  <si>
    <t>3. Assets And Liabilities Management</t>
  </si>
  <si>
    <t>4. Financial Governance</t>
  </si>
  <si>
    <t>5. Provincial Internal Audit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</si>
  <si>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</si>
  <si>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</si>
  <si>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</si>
  <si>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</si>
  <si>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</si>
  <si>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Services</t>
  </si>
  <si>
    <t>3. Corporate Services</t>
  </si>
  <si>
    <t>4. Financial Management</t>
  </si>
  <si>
    <t>5. Security And Records Management</t>
  </si>
  <si>
    <t>1. Programme Support</t>
  </si>
  <si>
    <t>2. Economic Analysis</t>
  </si>
  <si>
    <t>3. Fiscal Policy</t>
  </si>
  <si>
    <t>4. Budget Management</t>
  </si>
  <si>
    <t>5. Municipal Finance</t>
  </si>
  <si>
    <t>2. Asset Management</t>
  </si>
  <si>
    <t>3. Support And Interlinked Financial Systems</t>
  </si>
  <si>
    <t>4. Public Private Partnership</t>
  </si>
  <si>
    <t xml:space="preserve">5. Banking And Cashflow Management </t>
  </si>
  <si>
    <t>2. Accounting Services</t>
  </si>
  <si>
    <t>3. Norms And Standards</t>
  </si>
  <si>
    <t>4. Risk Management</t>
  </si>
  <si>
    <t>2. Internal Audit (Education)</t>
  </si>
  <si>
    <t>3. Internal Audit (Health)</t>
  </si>
  <si>
    <t>4. Internal Audit (Sector Departments)</t>
  </si>
  <si>
    <t>5. Internal Audit( Dpw)</t>
  </si>
  <si>
    <t>Table 2.2: Summary of departmental receipts collection</t>
  </si>
  <si>
    <t>Table 2.3: Summary of payments and estimates by programme: Provincial Treasury</t>
  </si>
  <si>
    <t>Table 2.4: Summary of provincial payments and estimates by economic classification: Provincial Treasury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</si>
  <si>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</si>
  <si>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</si>
  <si>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Sustainable Resource</t>
  </si>
  <si>
    <t>Table 2.10.3: Summary of payments and estimates by sub-programme: Sustainable Resource</t>
  </si>
  <si>
    <t>Table 2.10.4: Summary of payments and estimates by sub-programme: Sustainable Resource</t>
  </si>
  <si>
    <t>Table 2.10.5: Summary of payments and estimates by sub-programme: Sustainable Resource</t>
  </si>
  <si>
    <t>Table 2.12.2: Summary of payments and estimates by economic classification: Sustainable Resource</t>
  </si>
  <si>
    <t>Table 2.12.3: Summary of payments and estimates by economic classification: Sustainable Resource</t>
  </si>
  <si>
    <t>Table 2.12.4: Summary of payments and estimates by economic classification: Sustainable Resource</t>
  </si>
  <si>
    <t>Table 2.12.5: Summary of payments and estimates by economic classification: Sustainable Resource</t>
  </si>
  <si>
    <t>Table B.3.1: Payments and estimates by economic classification: Administration</t>
  </si>
  <si>
    <t>Table B.3.2: Payments and estimates by economic classification: Sustainable Resource</t>
  </si>
  <si>
    <t>Table B.3.3: Payments and estimates by economic classification: Assets And Liabilities Management</t>
  </si>
  <si>
    <t>Table B.3.4: Payments and estimates by economic classification: Financial Governance</t>
  </si>
  <si>
    <t>Table B.3.5: Payments and estimates by economic classification: Provincial Internal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</si>
</sst>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75</v>
      </c>
      <c r="D9" s="33">
        <v>77</v>
      </c>
      <c r="E9" s="33">
        <v>110</v>
      </c>
      <c r="F9" s="32">
        <v>108</v>
      </c>
      <c r="G9" s="33">
        <v>108</v>
      </c>
      <c r="H9" s="34">
        <v>96</v>
      </c>
      <c r="I9" s="33">
        <v>113.94</v>
      </c>
      <c r="J9" s="33">
        <v>120.09276</v>
      </c>
      <c r="K9" s="33">
        <v>126.57776904000001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20652</v>
      </c>
      <c r="D12" s="33">
        <v>9385</v>
      </c>
      <c r="E12" s="33">
        <v>27395</v>
      </c>
      <c r="F12" s="32">
        <v>620</v>
      </c>
      <c r="G12" s="33">
        <v>620</v>
      </c>
      <c r="H12" s="34">
        <v>30093</v>
      </c>
      <c r="I12" s="33">
        <v>654.09999999999991</v>
      </c>
      <c r="J12" s="33">
        <v>690.07549999999992</v>
      </c>
      <c r="K12" s="33">
        <v>727.33957699999996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175</v>
      </c>
      <c r="F13" s="32">
        <v>150</v>
      </c>
      <c r="G13" s="33">
        <v>150</v>
      </c>
      <c r="H13" s="34">
        <v>0</v>
      </c>
      <c r="I13" s="33">
        <v>70</v>
      </c>
      <c r="J13" s="33">
        <v>75</v>
      </c>
      <c r="K13" s="33">
        <v>78.974999999999994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33</v>
      </c>
      <c r="D14" s="36">
        <v>2</v>
      </c>
      <c r="E14" s="36">
        <v>10</v>
      </c>
      <c r="F14" s="35">
        <v>10</v>
      </c>
      <c r="G14" s="36">
        <v>10</v>
      </c>
      <c r="H14" s="37">
        <v>97</v>
      </c>
      <c r="I14" s="36">
        <v>10</v>
      </c>
      <c r="J14" s="36">
        <v>10</v>
      </c>
      <c r="K14" s="36">
        <v>10.53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20760</v>
      </c>
      <c r="D15" s="61">
        <f t="shared" ref="D15:K15" si="1">SUM(D5:D14)</f>
        <v>9464</v>
      </c>
      <c r="E15" s="61">
        <f t="shared" si="1"/>
        <v>27690</v>
      </c>
      <c r="F15" s="62">
        <f t="shared" si="1"/>
        <v>888</v>
      </c>
      <c r="G15" s="61">
        <f t="shared" si="1"/>
        <v>888</v>
      </c>
      <c r="H15" s="63">
        <f t="shared" si="1"/>
        <v>30286</v>
      </c>
      <c r="I15" s="61">
        <f t="shared" si="1"/>
        <v>848.04</v>
      </c>
      <c r="J15" s="61">
        <f t="shared" si="1"/>
        <v>895.16825999999992</v>
      </c>
      <c r="K15" s="61">
        <f t="shared" si="1"/>
        <v>943.42234603999998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1151</v>
      </c>
      <c r="D4" s="33">
        <v>1309</v>
      </c>
      <c r="E4" s="33">
        <v>1509</v>
      </c>
      <c r="F4" s="27">
        <v>1759</v>
      </c>
      <c r="G4" s="28">
        <v>1894</v>
      </c>
      <c r="H4" s="29">
        <v>1894</v>
      </c>
      <c r="I4" s="33">
        <v>1766</v>
      </c>
      <c r="J4" s="33">
        <v>1860</v>
      </c>
      <c r="K4" s="33">
        <v>1961.4760000000001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4450</v>
      </c>
      <c r="D5" s="33">
        <v>4238</v>
      </c>
      <c r="E5" s="33">
        <v>14143</v>
      </c>
      <c r="F5" s="32">
        <v>8566</v>
      </c>
      <c r="G5" s="33">
        <v>30078</v>
      </c>
      <c r="H5" s="34">
        <v>20078</v>
      </c>
      <c r="I5" s="33">
        <v>8136</v>
      </c>
      <c r="J5" s="33">
        <v>8475</v>
      </c>
      <c r="K5" s="33">
        <v>8933.0660000000007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161</v>
      </c>
      <c r="C6" s="33">
        <v>2952</v>
      </c>
      <c r="D6" s="33">
        <v>3489</v>
      </c>
      <c r="E6" s="33">
        <v>3818</v>
      </c>
      <c r="F6" s="32">
        <v>4238</v>
      </c>
      <c r="G6" s="33">
        <v>6148</v>
      </c>
      <c r="H6" s="34">
        <v>5408</v>
      </c>
      <c r="I6" s="33">
        <v>5191</v>
      </c>
      <c r="J6" s="33">
        <v>5336</v>
      </c>
      <c r="K6" s="33">
        <v>5623.21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2403</v>
      </c>
      <c r="D7" s="33">
        <v>2771</v>
      </c>
      <c r="E7" s="33">
        <v>3567</v>
      </c>
      <c r="F7" s="32">
        <v>4875</v>
      </c>
      <c r="G7" s="33">
        <v>5227</v>
      </c>
      <c r="H7" s="34">
        <v>5227</v>
      </c>
      <c r="I7" s="33">
        <v>5145</v>
      </c>
      <c r="J7" s="33">
        <v>5322</v>
      </c>
      <c r="K7" s="33">
        <v>5673.3140000000003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10956</v>
      </c>
      <c r="D19" s="46">
        <f t="shared" ref="D19:K19" si="1">SUM(D4:D18)</f>
        <v>11807</v>
      </c>
      <c r="E19" s="46">
        <f t="shared" si="1"/>
        <v>23037</v>
      </c>
      <c r="F19" s="47">
        <f t="shared" si="1"/>
        <v>19438</v>
      </c>
      <c r="G19" s="46">
        <f t="shared" si="1"/>
        <v>43347</v>
      </c>
      <c r="H19" s="48">
        <f t="shared" si="1"/>
        <v>32607</v>
      </c>
      <c r="I19" s="46">
        <f t="shared" si="1"/>
        <v>20238</v>
      </c>
      <c r="J19" s="46">
        <f t="shared" si="1"/>
        <v>20993</v>
      </c>
      <c r="K19" s="46">
        <f t="shared" si="1"/>
        <v>22191.065999999999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10737</v>
      </c>
      <c r="D4" s="20">
        <f t="shared" ref="D4:K4" si="0">SUM(D5:D7)</f>
        <v>11633</v>
      </c>
      <c r="E4" s="20">
        <f t="shared" si="0"/>
        <v>22731</v>
      </c>
      <c r="F4" s="21">
        <f t="shared" si="0"/>
        <v>19156</v>
      </c>
      <c r="G4" s="20">
        <f t="shared" si="0"/>
        <v>42981</v>
      </c>
      <c r="H4" s="22">
        <f t="shared" si="0"/>
        <v>32287</v>
      </c>
      <c r="I4" s="20">
        <f t="shared" si="0"/>
        <v>19893</v>
      </c>
      <c r="J4" s="20">
        <f t="shared" si="0"/>
        <v>20797</v>
      </c>
      <c r="K4" s="20">
        <f t="shared" si="0"/>
        <v>21984.481999999996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8737</v>
      </c>
      <c r="D5" s="28">
        <v>8795</v>
      </c>
      <c r="E5" s="28">
        <v>10565</v>
      </c>
      <c r="F5" s="27">
        <v>14938</v>
      </c>
      <c r="G5" s="28">
        <v>15463</v>
      </c>
      <c r="H5" s="29">
        <v>14847</v>
      </c>
      <c r="I5" s="28">
        <v>15367</v>
      </c>
      <c r="J5" s="28">
        <v>16195</v>
      </c>
      <c r="K5" s="29">
        <v>17133.973999999998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1991</v>
      </c>
      <c r="D6" s="33">
        <v>2827</v>
      </c>
      <c r="E6" s="33">
        <v>12157</v>
      </c>
      <c r="F6" s="32">
        <v>4213</v>
      </c>
      <c r="G6" s="33">
        <v>27513</v>
      </c>
      <c r="H6" s="34">
        <v>17440</v>
      </c>
      <c r="I6" s="33">
        <v>4526</v>
      </c>
      <c r="J6" s="33">
        <v>4602</v>
      </c>
      <c r="K6" s="34">
        <v>4850.5079999999998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9</v>
      </c>
      <c r="D7" s="36">
        <v>11</v>
      </c>
      <c r="E7" s="36">
        <v>9</v>
      </c>
      <c r="F7" s="35">
        <v>5</v>
      </c>
      <c r="G7" s="36">
        <v>5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3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3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219</v>
      </c>
      <c r="D16" s="20">
        <f t="shared" ref="D16:K16" si="2">SUM(D17:D23)</f>
        <v>174</v>
      </c>
      <c r="E16" s="20">
        <f t="shared" si="2"/>
        <v>303</v>
      </c>
      <c r="F16" s="21">
        <f t="shared" si="2"/>
        <v>282</v>
      </c>
      <c r="G16" s="20">
        <f t="shared" si="2"/>
        <v>366</v>
      </c>
      <c r="H16" s="22">
        <f t="shared" si="2"/>
        <v>320</v>
      </c>
      <c r="I16" s="20">
        <f t="shared" si="2"/>
        <v>345</v>
      </c>
      <c r="J16" s="20">
        <f t="shared" si="2"/>
        <v>196</v>
      </c>
      <c r="K16" s="20">
        <f t="shared" si="2"/>
        <v>206.584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219</v>
      </c>
      <c r="D18" s="33">
        <v>174</v>
      </c>
      <c r="E18" s="33">
        <v>303</v>
      </c>
      <c r="F18" s="32">
        <v>282</v>
      </c>
      <c r="G18" s="33">
        <v>366</v>
      </c>
      <c r="H18" s="34">
        <v>320</v>
      </c>
      <c r="I18" s="33">
        <v>345</v>
      </c>
      <c r="J18" s="33">
        <v>196</v>
      </c>
      <c r="K18" s="34">
        <v>206.584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10956</v>
      </c>
      <c r="D26" s="46">
        <f t="shared" ref="D26:K26" si="3">+D4+D8+D16+D24</f>
        <v>11807</v>
      </c>
      <c r="E26" s="46">
        <f t="shared" si="3"/>
        <v>23037</v>
      </c>
      <c r="F26" s="47">
        <f t="shared" si="3"/>
        <v>19438</v>
      </c>
      <c r="G26" s="46">
        <f t="shared" si="3"/>
        <v>43347</v>
      </c>
      <c r="H26" s="48">
        <f t="shared" si="3"/>
        <v>32607</v>
      </c>
      <c r="I26" s="46">
        <f t="shared" si="3"/>
        <v>20238</v>
      </c>
      <c r="J26" s="46">
        <f t="shared" si="3"/>
        <v>20993</v>
      </c>
      <c r="K26" s="46">
        <f t="shared" si="3"/>
        <v>22191.065999999995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0</v>
      </c>
      <c r="D4" s="33">
        <v>0</v>
      </c>
      <c r="E4" s="33">
        <v>1029</v>
      </c>
      <c r="F4" s="27">
        <v>1438</v>
      </c>
      <c r="G4" s="28">
        <v>1641</v>
      </c>
      <c r="H4" s="29">
        <v>1699</v>
      </c>
      <c r="I4" s="33">
        <v>3558</v>
      </c>
      <c r="J4" s="33">
        <v>3750</v>
      </c>
      <c r="K4" s="33">
        <v>3971.866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0</v>
      </c>
      <c r="D5" s="33">
        <v>3420</v>
      </c>
      <c r="E5" s="33">
        <v>3494</v>
      </c>
      <c r="F5" s="32">
        <v>5761</v>
      </c>
      <c r="G5" s="33">
        <v>5475</v>
      </c>
      <c r="H5" s="34">
        <v>4387</v>
      </c>
      <c r="I5" s="33">
        <v>4600</v>
      </c>
      <c r="J5" s="33">
        <v>4824</v>
      </c>
      <c r="K5" s="33">
        <v>5083.6100000000006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164</v>
      </c>
      <c r="C6" s="33">
        <v>0</v>
      </c>
      <c r="D6" s="33">
        <v>3093</v>
      </c>
      <c r="E6" s="33">
        <v>4012</v>
      </c>
      <c r="F6" s="32">
        <v>4611</v>
      </c>
      <c r="G6" s="33">
        <v>4899</v>
      </c>
      <c r="H6" s="34">
        <v>3985</v>
      </c>
      <c r="I6" s="33">
        <v>6119</v>
      </c>
      <c r="J6" s="33">
        <v>6425</v>
      </c>
      <c r="K6" s="33">
        <v>6772.0740000000005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7135</v>
      </c>
      <c r="D7" s="33">
        <v>0</v>
      </c>
      <c r="E7" s="33">
        <v>4174</v>
      </c>
      <c r="F7" s="32">
        <v>4611</v>
      </c>
      <c r="G7" s="33">
        <v>4080</v>
      </c>
      <c r="H7" s="34">
        <v>2499</v>
      </c>
      <c r="I7" s="33">
        <v>5646</v>
      </c>
      <c r="J7" s="33">
        <v>5927</v>
      </c>
      <c r="K7" s="33">
        <v>6247.3440000000001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166</v>
      </c>
      <c r="C8" s="33">
        <v>0</v>
      </c>
      <c r="D8" s="33">
        <v>0</v>
      </c>
      <c r="E8" s="33">
        <v>0</v>
      </c>
      <c r="F8" s="32">
        <v>4498</v>
      </c>
      <c r="G8" s="33">
        <v>4252</v>
      </c>
      <c r="H8" s="34">
        <v>2988</v>
      </c>
      <c r="I8" s="33">
        <v>4754</v>
      </c>
      <c r="J8" s="33">
        <v>4893</v>
      </c>
      <c r="K8" s="33">
        <v>5156.5599999999995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7135</v>
      </c>
      <c r="D19" s="46">
        <f t="shared" ref="D19:K19" si="1">SUM(D4:D18)</f>
        <v>6513</v>
      </c>
      <c r="E19" s="46">
        <f t="shared" si="1"/>
        <v>12709</v>
      </c>
      <c r="F19" s="47">
        <f t="shared" si="1"/>
        <v>20919</v>
      </c>
      <c r="G19" s="46">
        <f t="shared" si="1"/>
        <v>20347</v>
      </c>
      <c r="H19" s="48">
        <f t="shared" si="1"/>
        <v>15558</v>
      </c>
      <c r="I19" s="46">
        <f t="shared" si="1"/>
        <v>24677</v>
      </c>
      <c r="J19" s="46">
        <f t="shared" si="1"/>
        <v>25819</v>
      </c>
      <c r="K19" s="46">
        <f t="shared" si="1"/>
        <v>27231.453999999998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7108</v>
      </c>
      <c r="D4" s="20">
        <f t="shared" ref="D4:K4" si="0">SUM(D5:D7)</f>
        <v>6462</v>
      </c>
      <c r="E4" s="20">
        <f t="shared" si="0"/>
        <v>11930</v>
      </c>
      <c r="F4" s="21">
        <f t="shared" si="0"/>
        <v>20512</v>
      </c>
      <c r="G4" s="20">
        <f t="shared" si="0"/>
        <v>19592</v>
      </c>
      <c r="H4" s="22">
        <f t="shared" si="0"/>
        <v>14804</v>
      </c>
      <c r="I4" s="20">
        <f t="shared" si="0"/>
        <v>23797</v>
      </c>
      <c r="J4" s="20">
        <f t="shared" si="0"/>
        <v>25456</v>
      </c>
      <c r="K4" s="20">
        <f t="shared" si="0"/>
        <v>26848.851999999999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6247</v>
      </c>
      <c r="D5" s="28">
        <v>5972</v>
      </c>
      <c r="E5" s="28">
        <v>8084</v>
      </c>
      <c r="F5" s="27">
        <v>13687</v>
      </c>
      <c r="G5" s="28">
        <v>12767</v>
      </c>
      <c r="H5" s="29">
        <v>11467</v>
      </c>
      <c r="I5" s="28">
        <v>20903</v>
      </c>
      <c r="J5" s="28">
        <v>21946</v>
      </c>
      <c r="K5" s="29">
        <v>23149.311999999998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859</v>
      </c>
      <c r="D6" s="33">
        <v>486</v>
      </c>
      <c r="E6" s="33">
        <v>3843</v>
      </c>
      <c r="F6" s="32">
        <v>6821</v>
      </c>
      <c r="G6" s="33">
        <v>6821</v>
      </c>
      <c r="H6" s="34">
        <v>3337</v>
      </c>
      <c r="I6" s="33">
        <v>2894</v>
      </c>
      <c r="J6" s="33">
        <v>3510</v>
      </c>
      <c r="K6" s="34">
        <v>3699.54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</v>
      </c>
      <c r="D7" s="36">
        <v>4</v>
      </c>
      <c r="E7" s="36">
        <v>3</v>
      </c>
      <c r="F7" s="35">
        <v>4</v>
      </c>
      <c r="G7" s="36">
        <v>4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4</v>
      </c>
      <c r="F8" s="21">
        <f t="shared" si="1"/>
        <v>0</v>
      </c>
      <c r="G8" s="20">
        <f t="shared" si="1"/>
        <v>0</v>
      </c>
      <c r="H8" s="22">
        <f t="shared" si="1"/>
        <v>6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4</v>
      </c>
      <c r="F15" s="35">
        <v>0</v>
      </c>
      <c r="G15" s="36">
        <v>0</v>
      </c>
      <c r="H15" s="37">
        <v>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27</v>
      </c>
      <c r="D16" s="20">
        <f t="shared" ref="D16:K16" si="2">SUM(D17:D23)</f>
        <v>51</v>
      </c>
      <c r="E16" s="20">
        <f t="shared" si="2"/>
        <v>775</v>
      </c>
      <c r="F16" s="21">
        <f t="shared" si="2"/>
        <v>407</v>
      </c>
      <c r="G16" s="20">
        <f t="shared" si="2"/>
        <v>755</v>
      </c>
      <c r="H16" s="22">
        <f t="shared" si="2"/>
        <v>748</v>
      </c>
      <c r="I16" s="20">
        <f t="shared" si="2"/>
        <v>880</v>
      </c>
      <c r="J16" s="20">
        <f t="shared" si="2"/>
        <v>363</v>
      </c>
      <c r="K16" s="20">
        <f t="shared" si="2"/>
        <v>382.60200000000003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27</v>
      </c>
      <c r="D18" s="33">
        <v>51</v>
      </c>
      <c r="E18" s="33">
        <v>462</v>
      </c>
      <c r="F18" s="32">
        <v>407</v>
      </c>
      <c r="G18" s="33">
        <v>755</v>
      </c>
      <c r="H18" s="34">
        <v>748</v>
      </c>
      <c r="I18" s="33">
        <v>880</v>
      </c>
      <c r="J18" s="33">
        <v>363</v>
      </c>
      <c r="K18" s="34">
        <v>382.60200000000003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313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7135</v>
      </c>
      <c r="D26" s="46">
        <f t="shared" ref="D26:K26" si="3">+D4+D8+D16+D24</f>
        <v>6513</v>
      </c>
      <c r="E26" s="46">
        <f t="shared" si="3"/>
        <v>12709</v>
      </c>
      <c r="F26" s="47">
        <f t="shared" si="3"/>
        <v>20919</v>
      </c>
      <c r="G26" s="46">
        <f t="shared" si="3"/>
        <v>20347</v>
      </c>
      <c r="H26" s="48">
        <f t="shared" si="3"/>
        <v>15558</v>
      </c>
      <c r="I26" s="46">
        <f t="shared" si="3"/>
        <v>24677</v>
      </c>
      <c r="J26" s="46">
        <f t="shared" si="3"/>
        <v>25819</v>
      </c>
      <c r="K26" s="46">
        <f t="shared" si="3"/>
        <v>27231.453999999998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75</v>
      </c>
      <c r="F9" s="72">
        <f t="shared" ref="F9:M9" si="1">F10+F19</f>
        <v>77</v>
      </c>
      <c r="G9" s="72">
        <f t="shared" si="1"/>
        <v>110</v>
      </c>
      <c r="H9" s="73">
        <f t="shared" si="1"/>
        <v>108</v>
      </c>
      <c r="I9" s="72">
        <f t="shared" si="1"/>
        <v>108</v>
      </c>
      <c r="J9" s="74">
        <f t="shared" si="1"/>
        <v>96</v>
      </c>
      <c r="K9" s="72">
        <f t="shared" si="1"/>
        <v>113.94</v>
      </c>
      <c r="L9" s="72">
        <f t="shared" si="1"/>
        <v>120.09276</v>
      </c>
      <c r="M9" s="72">
        <f t="shared" si="1"/>
        <v>126.57776904000001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75</v>
      </c>
      <c r="F10" s="100">
        <f t="shared" ref="F10:M10" si="2">SUM(F11:F13)</f>
        <v>77</v>
      </c>
      <c r="G10" s="100">
        <f t="shared" si="2"/>
        <v>110</v>
      </c>
      <c r="H10" s="101">
        <f t="shared" si="2"/>
        <v>108</v>
      </c>
      <c r="I10" s="100">
        <f t="shared" si="2"/>
        <v>108</v>
      </c>
      <c r="J10" s="102">
        <f t="shared" si="2"/>
        <v>96</v>
      </c>
      <c r="K10" s="100">
        <f t="shared" si="2"/>
        <v>113.94</v>
      </c>
      <c r="L10" s="100">
        <f t="shared" si="2"/>
        <v>120.09276</v>
      </c>
      <c r="M10" s="100">
        <f t="shared" si="2"/>
        <v>126.57776904000001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17</v>
      </c>
      <c r="F11" s="79">
        <v>77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110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58</v>
      </c>
      <c r="F13" s="86">
        <v>0</v>
      </c>
      <c r="G13" s="86">
        <v>0</v>
      </c>
      <c r="H13" s="87">
        <v>108</v>
      </c>
      <c r="I13" s="86">
        <v>108</v>
      </c>
      <c r="J13" s="88">
        <v>96</v>
      </c>
      <c r="K13" s="86">
        <v>113.94</v>
      </c>
      <c r="L13" s="86">
        <v>120.09276</v>
      </c>
      <c r="M13" s="86">
        <v>126.57776904000001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58</v>
      </c>
      <c r="F15" s="79">
        <v>0</v>
      </c>
      <c r="G15" s="79">
        <v>0</v>
      </c>
      <c r="H15" s="80">
        <v>14</v>
      </c>
      <c r="I15" s="79">
        <v>14</v>
      </c>
      <c r="J15" s="81">
        <v>14</v>
      </c>
      <c r="K15" s="79">
        <v>14.77</v>
      </c>
      <c r="L15" s="79">
        <v>15.56758</v>
      </c>
      <c r="M15" s="81">
        <v>16.40822932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68</v>
      </c>
      <c r="I16" s="86">
        <v>68</v>
      </c>
      <c r="J16" s="88">
        <v>58</v>
      </c>
      <c r="K16" s="86">
        <v>71.739999999999995</v>
      </c>
      <c r="L16" s="86">
        <v>75.613959999999992</v>
      </c>
      <c r="M16" s="88">
        <v>79.69711384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26</v>
      </c>
      <c r="I17" s="86">
        <v>26</v>
      </c>
      <c r="J17" s="88">
        <v>26</v>
      </c>
      <c r="K17" s="86">
        <v>27.43</v>
      </c>
      <c r="L17" s="86">
        <v>28.91122</v>
      </c>
      <c r="M17" s="88">
        <v>30.472425880000003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20652</v>
      </c>
      <c r="F31" s="131">
        <f t="shared" ref="F31:M31" si="4">SUM(F32:F34)</f>
        <v>9385</v>
      </c>
      <c r="G31" s="131">
        <f t="shared" si="4"/>
        <v>27395</v>
      </c>
      <c r="H31" s="132">
        <f t="shared" si="4"/>
        <v>620</v>
      </c>
      <c r="I31" s="131">
        <f t="shared" si="4"/>
        <v>620</v>
      </c>
      <c r="J31" s="133">
        <f t="shared" si="4"/>
        <v>30093</v>
      </c>
      <c r="K31" s="131">
        <f t="shared" si="4"/>
        <v>654.09999999999991</v>
      </c>
      <c r="L31" s="131">
        <f t="shared" si="4"/>
        <v>690.07549999999992</v>
      </c>
      <c r="M31" s="131">
        <f t="shared" si="4"/>
        <v>727.33957699999996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20652</v>
      </c>
      <c r="F32" s="79">
        <v>9385</v>
      </c>
      <c r="G32" s="79">
        <v>27395</v>
      </c>
      <c r="H32" s="80">
        <v>620</v>
      </c>
      <c r="I32" s="79">
        <v>620</v>
      </c>
      <c r="J32" s="81">
        <v>30093</v>
      </c>
      <c r="K32" s="79">
        <v>654.09999999999991</v>
      </c>
      <c r="L32" s="79">
        <v>690.07549999999992</v>
      </c>
      <c r="M32" s="79">
        <v>727.33957699999996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175</v>
      </c>
      <c r="H36" s="73">
        <f t="shared" si="5"/>
        <v>150</v>
      </c>
      <c r="I36" s="72">
        <f t="shared" si="5"/>
        <v>150</v>
      </c>
      <c r="J36" s="74">
        <f t="shared" si="5"/>
        <v>0</v>
      </c>
      <c r="K36" s="72">
        <f t="shared" si="5"/>
        <v>70</v>
      </c>
      <c r="L36" s="72">
        <f t="shared" si="5"/>
        <v>75</v>
      </c>
      <c r="M36" s="72">
        <f t="shared" si="5"/>
        <v>78.974999999999994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175</v>
      </c>
      <c r="H38" s="94">
        <v>150</v>
      </c>
      <c r="I38" s="93">
        <v>150</v>
      </c>
      <c r="J38" s="95">
        <v>0</v>
      </c>
      <c r="K38" s="93">
        <v>70</v>
      </c>
      <c r="L38" s="93">
        <v>75</v>
      </c>
      <c r="M38" s="93">
        <v>78.974999999999994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33</v>
      </c>
      <c r="F39" s="72">
        <v>2</v>
      </c>
      <c r="G39" s="72">
        <v>10</v>
      </c>
      <c r="H39" s="73">
        <v>10</v>
      </c>
      <c r="I39" s="72">
        <v>10</v>
      </c>
      <c r="J39" s="74">
        <v>97</v>
      </c>
      <c r="K39" s="72">
        <v>10</v>
      </c>
      <c r="L39" s="72">
        <v>10</v>
      </c>
      <c r="M39" s="72">
        <v>10.53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20760</v>
      </c>
      <c r="F40" s="46">
        <f t="shared" ref="F40:M40" si="6">F4+F9+F21+F29+F31+F36+F39</f>
        <v>9464</v>
      </c>
      <c r="G40" s="46">
        <f t="shared" si="6"/>
        <v>27690</v>
      </c>
      <c r="H40" s="47">
        <f t="shared" si="6"/>
        <v>888</v>
      </c>
      <c r="I40" s="46">
        <f t="shared" si="6"/>
        <v>888</v>
      </c>
      <c r="J40" s="48">
        <f t="shared" si="6"/>
        <v>30286</v>
      </c>
      <c r="K40" s="46">
        <f t="shared" si="6"/>
        <v>848.04</v>
      </c>
      <c r="L40" s="46">
        <f t="shared" si="6"/>
        <v>895.16825999999992</v>
      </c>
      <c r="M40" s="46">
        <f t="shared" si="6"/>
        <v>943.42234603999998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114255</v>
      </c>
      <c r="F4" s="72">
        <f t="shared" ref="F4:M4" si="0">F5+F8+F47</f>
        <v>115915</v>
      </c>
      <c r="G4" s="72">
        <f t="shared" si="0"/>
        <v>146221</v>
      </c>
      <c r="H4" s="73">
        <f t="shared" si="0"/>
        <v>193033</v>
      </c>
      <c r="I4" s="72">
        <f t="shared" si="0"/>
        <v>212067</v>
      </c>
      <c r="J4" s="74">
        <f t="shared" si="0"/>
        <v>187503</v>
      </c>
      <c r="K4" s="72">
        <f t="shared" si="0"/>
        <v>198302</v>
      </c>
      <c r="L4" s="72">
        <f t="shared" si="0"/>
        <v>203373</v>
      </c>
      <c r="M4" s="72">
        <f t="shared" si="0"/>
        <v>209465.45200000002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76923</v>
      </c>
      <c r="F5" s="100">
        <f t="shared" ref="F5:M5" si="1">SUM(F6:F7)</f>
        <v>76651</v>
      </c>
      <c r="G5" s="100">
        <f t="shared" si="1"/>
        <v>93682</v>
      </c>
      <c r="H5" s="101">
        <f t="shared" si="1"/>
        <v>117985</v>
      </c>
      <c r="I5" s="100">
        <f t="shared" si="1"/>
        <v>120246</v>
      </c>
      <c r="J5" s="102">
        <f t="shared" si="1"/>
        <v>117023</v>
      </c>
      <c r="K5" s="100">
        <f t="shared" si="1"/>
        <v>140766</v>
      </c>
      <c r="L5" s="100">
        <f t="shared" si="1"/>
        <v>148649</v>
      </c>
      <c r="M5" s="100">
        <f t="shared" si="1"/>
        <v>156839.88200000001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66539</v>
      </c>
      <c r="F6" s="79">
        <v>76651</v>
      </c>
      <c r="G6" s="79">
        <v>93682</v>
      </c>
      <c r="H6" s="80">
        <v>105586</v>
      </c>
      <c r="I6" s="79">
        <v>107434</v>
      </c>
      <c r="J6" s="81">
        <v>104343</v>
      </c>
      <c r="K6" s="79">
        <v>129482</v>
      </c>
      <c r="L6" s="79">
        <v>136638</v>
      </c>
      <c r="M6" s="79">
        <v>144180.16200000001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10384</v>
      </c>
      <c r="F7" s="93">
        <v>0</v>
      </c>
      <c r="G7" s="93">
        <v>0</v>
      </c>
      <c r="H7" s="94">
        <v>12399</v>
      </c>
      <c r="I7" s="93">
        <v>12812</v>
      </c>
      <c r="J7" s="95">
        <v>12680</v>
      </c>
      <c r="K7" s="93">
        <v>11284</v>
      </c>
      <c r="L7" s="93">
        <v>12011</v>
      </c>
      <c r="M7" s="93">
        <v>12659.720000000001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37262</v>
      </c>
      <c r="F8" s="100">
        <f t="shared" ref="F8:M8" si="2">SUM(F9:F46)</f>
        <v>38112</v>
      </c>
      <c r="G8" s="100">
        <f t="shared" si="2"/>
        <v>52415</v>
      </c>
      <c r="H8" s="101">
        <f t="shared" si="2"/>
        <v>74968</v>
      </c>
      <c r="I8" s="100">
        <f t="shared" si="2"/>
        <v>91741</v>
      </c>
      <c r="J8" s="102">
        <f t="shared" si="2"/>
        <v>70462</v>
      </c>
      <c r="K8" s="100">
        <f t="shared" si="2"/>
        <v>57522</v>
      </c>
      <c r="L8" s="100">
        <f t="shared" si="2"/>
        <v>54710</v>
      </c>
      <c r="M8" s="100">
        <f t="shared" si="2"/>
        <v>52610.814000000006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790</v>
      </c>
      <c r="F9" s="79">
        <v>569</v>
      </c>
      <c r="G9" s="79">
        <v>631</v>
      </c>
      <c r="H9" s="80">
        <v>461</v>
      </c>
      <c r="I9" s="79">
        <v>461</v>
      </c>
      <c r="J9" s="81">
        <v>546</v>
      </c>
      <c r="K9" s="79">
        <v>514</v>
      </c>
      <c r="L9" s="79">
        <v>721</v>
      </c>
      <c r="M9" s="79">
        <v>768.04600000000005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461</v>
      </c>
      <c r="F10" s="86">
        <v>579</v>
      </c>
      <c r="G10" s="86">
        <v>576</v>
      </c>
      <c r="H10" s="87">
        <v>823</v>
      </c>
      <c r="I10" s="86">
        <v>823</v>
      </c>
      <c r="J10" s="88">
        <v>982</v>
      </c>
      <c r="K10" s="86">
        <v>738</v>
      </c>
      <c r="L10" s="86">
        <v>861</v>
      </c>
      <c r="M10" s="86">
        <v>907.96799999999996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226</v>
      </c>
      <c r="F11" s="86">
        <v>134</v>
      </c>
      <c r="G11" s="86">
        <v>397</v>
      </c>
      <c r="H11" s="87">
        <v>1446</v>
      </c>
      <c r="I11" s="86">
        <v>1446</v>
      </c>
      <c r="J11" s="88">
        <v>979</v>
      </c>
      <c r="K11" s="86">
        <v>1084</v>
      </c>
      <c r="L11" s="86">
        <v>1568</v>
      </c>
      <c r="M11" s="86">
        <v>1652.452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2533</v>
      </c>
      <c r="F12" s="86">
        <v>4895</v>
      </c>
      <c r="G12" s="86">
        <v>3202</v>
      </c>
      <c r="H12" s="87">
        <v>2894</v>
      </c>
      <c r="I12" s="86">
        <v>2894</v>
      </c>
      <c r="J12" s="88">
        <v>3145</v>
      </c>
      <c r="K12" s="86">
        <v>3233</v>
      </c>
      <c r="L12" s="86">
        <v>3246</v>
      </c>
      <c r="M12" s="86">
        <v>3421.2840000000001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89</v>
      </c>
      <c r="K13" s="86">
        <v>600</v>
      </c>
      <c r="L13" s="86">
        <v>632</v>
      </c>
      <c r="M13" s="86">
        <v>666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774</v>
      </c>
      <c r="F14" s="86">
        <v>446</v>
      </c>
      <c r="G14" s="86">
        <v>757</v>
      </c>
      <c r="H14" s="87">
        <v>1445</v>
      </c>
      <c r="I14" s="86">
        <v>2152</v>
      </c>
      <c r="J14" s="88">
        <v>1264</v>
      </c>
      <c r="K14" s="86">
        <v>1347</v>
      </c>
      <c r="L14" s="86">
        <v>1558</v>
      </c>
      <c r="M14" s="86">
        <v>1642.3520000000001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1938</v>
      </c>
      <c r="F15" s="86">
        <v>2123</v>
      </c>
      <c r="G15" s="86">
        <v>1981</v>
      </c>
      <c r="H15" s="87">
        <v>2052</v>
      </c>
      <c r="I15" s="86">
        <v>2422</v>
      </c>
      <c r="J15" s="88">
        <v>2528</v>
      </c>
      <c r="K15" s="86">
        <v>2521</v>
      </c>
      <c r="L15" s="86">
        <v>2848</v>
      </c>
      <c r="M15" s="86">
        <v>3016.538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2547</v>
      </c>
      <c r="F16" s="86">
        <v>2628</v>
      </c>
      <c r="G16" s="86">
        <v>2218</v>
      </c>
      <c r="H16" s="87">
        <v>1449</v>
      </c>
      <c r="I16" s="86">
        <v>1449</v>
      </c>
      <c r="J16" s="88">
        <v>1380</v>
      </c>
      <c r="K16" s="86">
        <v>2294</v>
      </c>
      <c r="L16" s="86">
        <v>2313</v>
      </c>
      <c r="M16" s="86">
        <v>2437.902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6388</v>
      </c>
      <c r="F17" s="86">
        <v>698</v>
      </c>
      <c r="G17" s="86">
        <v>13428</v>
      </c>
      <c r="H17" s="87">
        <v>34423</v>
      </c>
      <c r="I17" s="86">
        <v>48246</v>
      </c>
      <c r="J17" s="88">
        <v>26811</v>
      </c>
      <c r="K17" s="86">
        <v>16019</v>
      </c>
      <c r="L17" s="86">
        <v>10719</v>
      </c>
      <c r="M17" s="86">
        <v>6243.5280000000002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131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1643</v>
      </c>
      <c r="F22" s="86">
        <v>1583</v>
      </c>
      <c r="G22" s="86">
        <v>390</v>
      </c>
      <c r="H22" s="87">
        <v>1093</v>
      </c>
      <c r="I22" s="86">
        <v>1093</v>
      </c>
      <c r="J22" s="88">
        <v>17</v>
      </c>
      <c r="K22" s="86">
        <v>752</v>
      </c>
      <c r="L22" s="86">
        <v>793</v>
      </c>
      <c r="M22" s="86">
        <v>836.20600000000002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1224</v>
      </c>
      <c r="F23" s="86">
        <v>1111</v>
      </c>
      <c r="G23" s="86">
        <v>1240</v>
      </c>
      <c r="H23" s="87">
        <v>244</v>
      </c>
      <c r="I23" s="86">
        <v>244</v>
      </c>
      <c r="J23" s="88">
        <v>213</v>
      </c>
      <c r="K23" s="86">
        <v>52</v>
      </c>
      <c r="L23" s="86">
        <v>55</v>
      </c>
      <c r="M23" s="86">
        <v>57.970000000000006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99</v>
      </c>
      <c r="F24" s="86">
        <v>297</v>
      </c>
      <c r="G24" s="86">
        <v>352</v>
      </c>
      <c r="H24" s="87">
        <v>364</v>
      </c>
      <c r="I24" s="86">
        <v>364</v>
      </c>
      <c r="J24" s="88">
        <v>145</v>
      </c>
      <c r="K24" s="86">
        <v>187</v>
      </c>
      <c r="L24" s="86">
        <v>209</v>
      </c>
      <c r="M24" s="86">
        <v>220.74800000000002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</v>
      </c>
      <c r="H25" s="87">
        <v>0</v>
      </c>
      <c r="I25" s="86">
        <v>0</v>
      </c>
      <c r="J25" s="88">
        <v>445</v>
      </c>
      <c r="K25" s="86">
        <v>600</v>
      </c>
      <c r="L25" s="86">
        <v>650</v>
      </c>
      <c r="M25" s="86">
        <v>700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238</v>
      </c>
      <c r="K27" s="86">
        <v>5</v>
      </c>
      <c r="L27" s="86">
        <v>5</v>
      </c>
      <c r="M27" s="86">
        <v>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123</v>
      </c>
      <c r="F29" s="86">
        <v>158</v>
      </c>
      <c r="G29" s="86">
        <v>168</v>
      </c>
      <c r="H29" s="87">
        <v>347</v>
      </c>
      <c r="I29" s="86">
        <v>347</v>
      </c>
      <c r="J29" s="88">
        <v>63</v>
      </c>
      <c r="K29" s="86">
        <v>287</v>
      </c>
      <c r="L29" s="86">
        <v>308</v>
      </c>
      <c r="M29" s="86">
        <v>324.28399999999999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204</v>
      </c>
      <c r="F30" s="86">
        <v>245</v>
      </c>
      <c r="G30" s="86">
        <v>290</v>
      </c>
      <c r="H30" s="87">
        <v>213</v>
      </c>
      <c r="I30" s="86">
        <v>213</v>
      </c>
      <c r="J30" s="88">
        <v>160</v>
      </c>
      <c r="K30" s="86">
        <v>325</v>
      </c>
      <c r="L30" s="86">
        <v>340</v>
      </c>
      <c r="M30" s="86">
        <v>358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5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</v>
      </c>
      <c r="F32" s="86">
        <v>13</v>
      </c>
      <c r="G32" s="86">
        <v>45</v>
      </c>
      <c r="H32" s="87">
        <v>20</v>
      </c>
      <c r="I32" s="86">
        <v>20</v>
      </c>
      <c r="J32" s="88">
        <v>25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</v>
      </c>
      <c r="F33" s="86">
        <v>1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69</v>
      </c>
      <c r="F37" s="86">
        <v>219</v>
      </c>
      <c r="G37" s="86">
        <v>325</v>
      </c>
      <c r="H37" s="87">
        <v>115</v>
      </c>
      <c r="I37" s="86">
        <v>115</v>
      </c>
      <c r="J37" s="88">
        <v>299</v>
      </c>
      <c r="K37" s="86">
        <v>354</v>
      </c>
      <c r="L37" s="86">
        <v>459</v>
      </c>
      <c r="M37" s="86">
        <v>483.44400000000002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1624</v>
      </c>
      <c r="F38" s="86">
        <v>2218</v>
      </c>
      <c r="G38" s="86">
        <v>1505</v>
      </c>
      <c r="H38" s="87">
        <v>2691</v>
      </c>
      <c r="I38" s="86">
        <v>2691</v>
      </c>
      <c r="J38" s="88">
        <v>1966</v>
      </c>
      <c r="K38" s="86">
        <v>2417</v>
      </c>
      <c r="L38" s="86">
        <v>1815</v>
      </c>
      <c r="M38" s="86">
        <v>1913.4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6827</v>
      </c>
      <c r="F39" s="86">
        <v>7128</v>
      </c>
      <c r="G39" s="86">
        <v>7613</v>
      </c>
      <c r="H39" s="87">
        <v>10739</v>
      </c>
      <c r="I39" s="86">
        <v>10739</v>
      </c>
      <c r="J39" s="88">
        <v>10232</v>
      </c>
      <c r="K39" s="86">
        <v>6363</v>
      </c>
      <c r="L39" s="86">
        <v>6983</v>
      </c>
      <c r="M39" s="86">
        <v>7258.9620000000004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1697</v>
      </c>
      <c r="F40" s="86">
        <v>1994</v>
      </c>
      <c r="G40" s="86">
        <v>1974</v>
      </c>
      <c r="H40" s="87">
        <v>553</v>
      </c>
      <c r="I40" s="86">
        <v>1671</v>
      </c>
      <c r="J40" s="88">
        <v>3577</v>
      </c>
      <c r="K40" s="86">
        <v>2802</v>
      </c>
      <c r="L40" s="86">
        <v>2175</v>
      </c>
      <c r="M40" s="86">
        <v>2359.5500000000002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136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5543</v>
      </c>
      <c r="F42" s="86">
        <v>8282</v>
      </c>
      <c r="G42" s="86">
        <v>10930</v>
      </c>
      <c r="H42" s="87">
        <v>9387</v>
      </c>
      <c r="I42" s="86">
        <v>9989</v>
      </c>
      <c r="J42" s="88">
        <v>11334</v>
      </c>
      <c r="K42" s="86">
        <v>11559</v>
      </c>
      <c r="L42" s="86">
        <v>12709</v>
      </c>
      <c r="M42" s="86">
        <v>13397.567999999999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1976</v>
      </c>
      <c r="F43" s="86">
        <v>1602</v>
      </c>
      <c r="G43" s="86">
        <v>1719</v>
      </c>
      <c r="H43" s="87">
        <v>2480</v>
      </c>
      <c r="I43" s="86">
        <v>2380</v>
      </c>
      <c r="J43" s="88">
        <v>1580</v>
      </c>
      <c r="K43" s="86">
        <v>1619</v>
      </c>
      <c r="L43" s="86">
        <v>1646</v>
      </c>
      <c r="M43" s="86">
        <v>1734.5640000000001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349</v>
      </c>
      <c r="F44" s="86">
        <v>620</v>
      </c>
      <c r="G44" s="86">
        <v>1708</v>
      </c>
      <c r="H44" s="87">
        <v>884</v>
      </c>
      <c r="I44" s="86">
        <v>884</v>
      </c>
      <c r="J44" s="88">
        <v>1292</v>
      </c>
      <c r="K44" s="86">
        <v>960</v>
      </c>
      <c r="L44" s="86">
        <v>1204</v>
      </c>
      <c r="M44" s="86">
        <v>1268.8160000000003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195</v>
      </c>
      <c r="F45" s="86">
        <v>569</v>
      </c>
      <c r="G45" s="86">
        <v>913</v>
      </c>
      <c r="H45" s="87">
        <v>845</v>
      </c>
      <c r="I45" s="86">
        <v>1098</v>
      </c>
      <c r="J45" s="88">
        <v>780</v>
      </c>
      <c r="K45" s="86">
        <v>890</v>
      </c>
      <c r="L45" s="86">
        <v>893</v>
      </c>
      <c r="M45" s="86">
        <v>936.23200000000008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42</v>
      </c>
      <c r="H46" s="94">
        <v>0</v>
      </c>
      <c r="I46" s="93">
        <v>0</v>
      </c>
      <c r="J46" s="95">
        <v>104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70</v>
      </c>
      <c r="F47" s="100">
        <f t="shared" ref="F47:M47" si="3">SUM(F48:F49)</f>
        <v>1152</v>
      </c>
      <c r="G47" s="100">
        <f t="shared" si="3"/>
        <v>124</v>
      </c>
      <c r="H47" s="101">
        <f t="shared" si="3"/>
        <v>80</v>
      </c>
      <c r="I47" s="100">
        <f t="shared" si="3"/>
        <v>80</v>
      </c>
      <c r="J47" s="102">
        <f t="shared" si="3"/>
        <v>18</v>
      </c>
      <c r="K47" s="100">
        <f t="shared" si="3"/>
        <v>14</v>
      </c>
      <c r="L47" s="100">
        <f t="shared" si="3"/>
        <v>14</v>
      </c>
      <c r="M47" s="100">
        <f t="shared" si="3"/>
        <v>14.756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70</v>
      </c>
      <c r="F48" s="79">
        <v>1152</v>
      </c>
      <c r="G48" s="79">
        <v>124</v>
      </c>
      <c r="H48" s="80">
        <v>80</v>
      </c>
      <c r="I48" s="79">
        <v>80</v>
      </c>
      <c r="J48" s="81">
        <v>18</v>
      </c>
      <c r="K48" s="79">
        <v>14</v>
      </c>
      <c r="L48" s="79">
        <v>14</v>
      </c>
      <c r="M48" s="79">
        <v>14.756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267</v>
      </c>
      <c r="F51" s="72">
        <f t="shared" ref="F51:M51" si="4">F52+F59+F62+F63+F64+F72+F73</f>
        <v>292</v>
      </c>
      <c r="G51" s="72">
        <f t="shared" si="4"/>
        <v>351</v>
      </c>
      <c r="H51" s="73">
        <f t="shared" si="4"/>
        <v>301</v>
      </c>
      <c r="I51" s="72">
        <f t="shared" si="4"/>
        <v>301</v>
      </c>
      <c r="J51" s="74">
        <f t="shared" si="4"/>
        <v>234</v>
      </c>
      <c r="K51" s="72">
        <f t="shared" si="4"/>
        <v>634</v>
      </c>
      <c r="L51" s="72">
        <f t="shared" si="4"/>
        <v>656</v>
      </c>
      <c r="M51" s="72">
        <f t="shared" si="4"/>
        <v>691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6</v>
      </c>
      <c r="H59" s="101">
        <f t="shared" si="8"/>
        <v>0</v>
      </c>
      <c r="I59" s="100">
        <f t="shared" si="8"/>
        <v>0</v>
      </c>
      <c r="J59" s="102">
        <f t="shared" si="8"/>
        <v>6</v>
      </c>
      <c r="K59" s="100">
        <f t="shared" si="8"/>
        <v>8</v>
      </c>
      <c r="L59" s="100">
        <f t="shared" si="8"/>
        <v>10</v>
      </c>
      <c r="M59" s="100">
        <f t="shared" si="8"/>
        <v>11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6</v>
      </c>
      <c r="H61" s="94">
        <v>0</v>
      </c>
      <c r="I61" s="93">
        <v>0</v>
      </c>
      <c r="J61" s="95">
        <v>6</v>
      </c>
      <c r="K61" s="93">
        <v>8</v>
      </c>
      <c r="L61" s="93">
        <v>10</v>
      </c>
      <c r="M61" s="93">
        <v>11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101</v>
      </c>
      <c r="I62" s="86">
        <v>101</v>
      </c>
      <c r="J62" s="88">
        <v>80</v>
      </c>
      <c r="K62" s="86">
        <v>376</v>
      </c>
      <c r="L62" s="86">
        <v>396</v>
      </c>
      <c r="M62" s="86">
        <v>417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102</v>
      </c>
      <c r="F72" s="86">
        <v>62</v>
      </c>
      <c r="G72" s="86">
        <v>37</v>
      </c>
      <c r="H72" s="87">
        <v>0</v>
      </c>
      <c r="I72" s="86">
        <v>0</v>
      </c>
      <c r="J72" s="88">
        <v>12</v>
      </c>
      <c r="K72" s="86">
        <v>50</v>
      </c>
      <c r="L72" s="86">
        <v>50</v>
      </c>
      <c r="M72" s="86">
        <v>53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165</v>
      </c>
      <c r="F73" s="86">
        <f t="shared" ref="F73:M73" si="12">SUM(F74:F75)</f>
        <v>230</v>
      </c>
      <c r="G73" s="86">
        <f t="shared" si="12"/>
        <v>308</v>
      </c>
      <c r="H73" s="87">
        <f t="shared" si="12"/>
        <v>200</v>
      </c>
      <c r="I73" s="86">
        <f t="shared" si="12"/>
        <v>200</v>
      </c>
      <c r="J73" s="88">
        <f t="shared" si="12"/>
        <v>136</v>
      </c>
      <c r="K73" s="86">
        <f t="shared" si="12"/>
        <v>200</v>
      </c>
      <c r="L73" s="86">
        <f t="shared" si="12"/>
        <v>200</v>
      </c>
      <c r="M73" s="86">
        <f t="shared" si="12"/>
        <v>210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102</v>
      </c>
      <c r="F74" s="79">
        <v>195</v>
      </c>
      <c r="G74" s="79">
        <v>304</v>
      </c>
      <c r="H74" s="80">
        <v>100</v>
      </c>
      <c r="I74" s="79">
        <v>100</v>
      </c>
      <c r="J74" s="81">
        <v>65</v>
      </c>
      <c r="K74" s="79">
        <v>100</v>
      </c>
      <c r="L74" s="79">
        <v>100</v>
      </c>
      <c r="M74" s="79">
        <v>105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63</v>
      </c>
      <c r="F75" s="93">
        <v>35</v>
      </c>
      <c r="G75" s="93">
        <v>4</v>
      </c>
      <c r="H75" s="94">
        <v>100</v>
      </c>
      <c r="I75" s="93">
        <v>100</v>
      </c>
      <c r="J75" s="95">
        <v>71</v>
      </c>
      <c r="K75" s="93">
        <v>100</v>
      </c>
      <c r="L75" s="93">
        <v>100</v>
      </c>
      <c r="M75" s="93">
        <v>105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1320</v>
      </c>
      <c r="F77" s="72">
        <f t="shared" ref="F77:M77" si="13">F78+F81+F84+F85+F86+F87+F88</f>
        <v>1637</v>
      </c>
      <c r="G77" s="72">
        <f t="shared" si="13"/>
        <v>5025</v>
      </c>
      <c r="H77" s="73">
        <f t="shared" si="13"/>
        <v>2326</v>
      </c>
      <c r="I77" s="72">
        <f t="shared" si="13"/>
        <v>12076</v>
      </c>
      <c r="J77" s="74">
        <f t="shared" si="13"/>
        <v>13120</v>
      </c>
      <c r="K77" s="72">
        <f t="shared" si="13"/>
        <v>3457</v>
      </c>
      <c r="L77" s="72">
        <f t="shared" si="13"/>
        <v>1435</v>
      </c>
      <c r="M77" s="72">
        <f t="shared" si="13"/>
        <v>1511.0400000000002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1320</v>
      </c>
      <c r="F81" s="86">
        <f t="shared" ref="F81:M81" si="15">SUM(F82:F83)</f>
        <v>1628</v>
      </c>
      <c r="G81" s="86">
        <f t="shared" si="15"/>
        <v>4606</v>
      </c>
      <c r="H81" s="87">
        <f t="shared" si="15"/>
        <v>2300</v>
      </c>
      <c r="I81" s="86">
        <f t="shared" si="15"/>
        <v>8654</v>
      </c>
      <c r="J81" s="88">
        <f t="shared" si="15"/>
        <v>8971</v>
      </c>
      <c r="K81" s="86">
        <f t="shared" si="15"/>
        <v>3419</v>
      </c>
      <c r="L81" s="86">
        <f t="shared" si="15"/>
        <v>1396</v>
      </c>
      <c r="M81" s="86">
        <f t="shared" si="15"/>
        <v>1469.4740000000002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508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1320</v>
      </c>
      <c r="F83" s="93">
        <v>1628</v>
      </c>
      <c r="G83" s="93">
        <v>4606</v>
      </c>
      <c r="H83" s="94">
        <v>2300</v>
      </c>
      <c r="I83" s="93">
        <v>8654</v>
      </c>
      <c r="J83" s="95">
        <v>8463</v>
      </c>
      <c r="K83" s="93">
        <v>3419</v>
      </c>
      <c r="L83" s="93">
        <v>1396</v>
      </c>
      <c r="M83" s="93">
        <v>1469.4740000000002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9</v>
      </c>
      <c r="G88" s="86">
        <v>419</v>
      </c>
      <c r="H88" s="87">
        <v>26</v>
      </c>
      <c r="I88" s="86">
        <v>3422</v>
      </c>
      <c r="J88" s="88">
        <v>4149</v>
      </c>
      <c r="K88" s="86">
        <v>38</v>
      </c>
      <c r="L88" s="86">
        <v>39</v>
      </c>
      <c r="M88" s="86">
        <v>41.566000000000003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115849</v>
      </c>
      <c r="F92" s="46">
        <f t="shared" ref="F92:M92" si="16">F4+F51+F77+F90</f>
        <v>117844</v>
      </c>
      <c r="G92" s="46">
        <f t="shared" si="16"/>
        <v>151597</v>
      </c>
      <c r="H92" s="47">
        <f t="shared" si="16"/>
        <v>195660</v>
      </c>
      <c r="I92" s="46">
        <f t="shared" si="16"/>
        <v>224444</v>
      </c>
      <c r="J92" s="48">
        <f t="shared" si="16"/>
        <v>200857</v>
      </c>
      <c r="K92" s="46">
        <f t="shared" si="16"/>
        <v>202393</v>
      </c>
      <c r="L92" s="46">
        <f t="shared" si="16"/>
        <v>205464</v>
      </c>
      <c r="M92" s="46">
        <f t="shared" si="16"/>
        <v>211667.49200000003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56607</v>
      </c>
      <c r="F4" s="72">
        <f t="shared" ref="F4:M4" si="0">F5+F8+F47</f>
        <v>55149</v>
      </c>
      <c r="G4" s="72">
        <f t="shared" si="0"/>
        <v>62335</v>
      </c>
      <c r="H4" s="73">
        <f t="shared" si="0"/>
        <v>66863</v>
      </c>
      <c r="I4" s="72">
        <f t="shared" si="0"/>
        <v>68950</v>
      </c>
      <c r="J4" s="74">
        <f t="shared" si="0"/>
        <v>68988</v>
      </c>
      <c r="K4" s="72">
        <f t="shared" si="0"/>
        <v>68597</v>
      </c>
      <c r="L4" s="72">
        <f t="shared" si="0"/>
        <v>72587</v>
      </c>
      <c r="M4" s="72">
        <f t="shared" si="0"/>
        <v>76511.768000000011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27272</v>
      </c>
      <c r="F5" s="100">
        <f t="shared" ref="F5:M5" si="1">SUM(F6:F7)</f>
        <v>26155</v>
      </c>
      <c r="G5" s="100">
        <f t="shared" si="1"/>
        <v>32121</v>
      </c>
      <c r="H5" s="101">
        <f t="shared" si="1"/>
        <v>38854</v>
      </c>
      <c r="I5" s="100">
        <f t="shared" si="1"/>
        <v>37501</v>
      </c>
      <c r="J5" s="102">
        <f t="shared" si="1"/>
        <v>37501</v>
      </c>
      <c r="K5" s="100">
        <f t="shared" si="1"/>
        <v>40159</v>
      </c>
      <c r="L5" s="100">
        <f t="shared" si="1"/>
        <v>43106</v>
      </c>
      <c r="M5" s="100">
        <f t="shared" si="1"/>
        <v>45447.598000000005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23565</v>
      </c>
      <c r="F6" s="79">
        <v>26155</v>
      </c>
      <c r="G6" s="79">
        <v>32121</v>
      </c>
      <c r="H6" s="80">
        <v>36658</v>
      </c>
      <c r="I6" s="79">
        <v>35405</v>
      </c>
      <c r="J6" s="81">
        <v>35100</v>
      </c>
      <c r="K6" s="79">
        <v>36493</v>
      </c>
      <c r="L6" s="79">
        <v>39075</v>
      </c>
      <c r="M6" s="79">
        <v>41198.798000000003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3707</v>
      </c>
      <c r="F7" s="93">
        <v>0</v>
      </c>
      <c r="G7" s="93">
        <v>0</v>
      </c>
      <c r="H7" s="94">
        <v>2196</v>
      </c>
      <c r="I7" s="93">
        <v>2096</v>
      </c>
      <c r="J7" s="95">
        <v>2401</v>
      </c>
      <c r="K7" s="93">
        <v>3666</v>
      </c>
      <c r="L7" s="93">
        <v>4031</v>
      </c>
      <c r="M7" s="93">
        <v>4248.8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29312</v>
      </c>
      <c r="F8" s="100">
        <f t="shared" ref="F8:M8" si="2">SUM(F9:F46)</f>
        <v>28968</v>
      </c>
      <c r="G8" s="100">
        <f t="shared" si="2"/>
        <v>30184</v>
      </c>
      <c r="H8" s="101">
        <f t="shared" si="2"/>
        <v>27973</v>
      </c>
      <c r="I8" s="100">
        <f t="shared" si="2"/>
        <v>31413</v>
      </c>
      <c r="J8" s="102">
        <f t="shared" si="2"/>
        <v>31478</v>
      </c>
      <c r="K8" s="100">
        <f t="shared" si="2"/>
        <v>28438</v>
      </c>
      <c r="L8" s="100">
        <f t="shared" si="2"/>
        <v>29481</v>
      </c>
      <c r="M8" s="100">
        <f t="shared" si="2"/>
        <v>31064.17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144</v>
      </c>
      <c r="F9" s="79">
        <v>264</v>
      </c>
      <c r="G9" s="79">
        <v>259</v>
      </c>
      <c r="H9" s="80">
        <v>194</v>
      </c>
      <c r="I9" s="79">
        <v>194</v>
      </c>
      <c r="J9" s="81">
        <v>237</v>
      </c>
      <c r="K9" s="79">
        <v>158</v>
      </c>
      <c r="L9" s="79">
        <v>157</v>
      </c>
      <c r="M9" s="79">
        <v>165.59000000000003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358</v>
      </c>
      <c r="F10" s="86">
        <v>471</v>
      </c>
      <c r="G10" s="86">
        <v>552</v>
      </c>
      <c r="H10" s="87">
        <v>709</v>
      </c>
      <c r="I10" s="86">
        <v>709</v>
      </c>
      <c r="J10" s="88">
        <v>821</v>
      </c>
      <c r="K10" s="86">
        <v>672</v>
      </c>
      <c r="L10" s="86">
        <v>792</v>
      </c>
      <c r="M10" s="86">
        <v>835.24199999999996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49</v>
      </c>
      <c r="F11" s="86">
        <v>46</v>
      </c>
      <c r="G11" s="86">
        <v>120</v>
      </c>
      <c r="H11" s="87">
        <v>554</v>
      </c>
      <c r="I11" s="86">
        <v>554</v>
      </c>
      <c r="J11" s="88">
        <v>426</v>
      </c>
      <c r="K11" s="86">
        <v>419</v>
      </c>
      <c r="L11" s="86">
        <v>737</v>
      </c>
      <c r="M11" s="86">
        <v>776.57799999999997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2189</v>
      </c>
      <c r="F12" s="86">
        <v>4396</v>
      </c>
      <c r="G12" s="86">
        <v>2460</v>
      </c>
      <c r="H12" s="87">
        <v>2090</v>
      </c>
      <c r="I12" s="86">
        <v>2090</v>
      </c>
      <c r="J12" s="88">
        <v>1936</v>
      </c>
      <c r="K12" s="86">
        <v>1973</v>
      </c>
      <c r="L12" s="86">
        <v>1902</v>
      </c>
      <c r="M12" s="86">
        <v>2004.7080000000001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89</v>
      </c>
      <c r="K13" s="86">
        <v>600</v>
      </c>
      <c r="L13" s="86">
        <v>632</v>
      </c>
      <c r="M13" s="86">
        <v>666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642</v>
      </c>
      <c r="F14" s="86">
        <v>266</v>
      </c>
      <c r="G14" s="86">
        <v>523</v>
      </c>
      <c r="H14" s="87">
        <v>793</v>
      </c>
      <c r="I14" s="86">
        <v>1500</v>
      </c>
      <c r="J14" s="88">
        <v>541</v>
      </c>
      <c r="K14" s="86">
        <v>685</v>
      </c>
      <c r="L14" s="86">
        <v>829</v>
      </c>
      <c r="M14" s="86">
        <v>873.98599999999999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1651</v>
      </c>
      <c r="F15" s="86">
        <v>1895</v>
      </c>
      <c r="G15" s="86">
        <v>1754</v>
      </c>
      <c r="H15" s="87">
        <v>1194</v>
      </c>
      <c r="I15" s="86">
        <v>1594</v>
      </c>
      <c r="J15" s="88">
        <v>2138</v>
      </c>
      <c r="K15" s="86">
        <v>1952</v>
      </c>
      <c r="L15" s="86">
        <v>2212</v>
      </c>
      <c r="M15" s="86">
        <v>2346.194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2521</v>
      </c>
      <c r="F16" s="86">
        <v>2506</v>
      </c>
      <c r="G16" s="86">
        <v>2042</v>
      </c>
      <c r="H16" s="87">
        <v>299</v>
      </c>
      <c r="I16" s="86">
        <v>299</v>
      </c>
      <c r="J16" s="88">
        <v>878</v>
      </c>
      <c r="K16" s="86">
        <v>1679</v>
      </c>
      <c r="L16" s="86">
        <v>1609</v>
      </c>
      <c r="M16" s="86">
        <v>1695.886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6388</v>
      </c>
      <c r="F17" s="86">
        <v>621</v>
      </c>
      <c r="G17" s="86">
        <v>818</v>
      </c>
      <c r="H17" s="87">
        <v>1784</v>
      </c>
      <c r="I17" s="86">
        <v>1784</v>
      </c>
      <c r="J17" s="88">
        <v>1406</v>
      </c>
      <c r="K17" s="86">
        <v>1815</v>
      </c>
      <c r="L17" s="86">
        <v>1927</v>
      </c>
      <c r="M17" s="86">
        <v>2030.69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131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1643</v>
      </c>
      <c r="F22" s="86">
        <v>1575</v>
      </c>
      <c r="G22" s="86">
        <v>390</v>
      </c>
      <c r="H22" s="87">
        <v>1093</v>
      </c>
      <c r="I22" s="86">
        <v>1093</v>
      </c>
      <c r="J22" s="88">
        <v>2</v>
      </c>
      <c r="K22" s="86">
        <v>752</v>
      </c>
      <c r="L22" s="86">
        <v>793</v>
      </c>
      <c r="M22" s="86">
        <v>836.20600000000002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1222</v>
      </c>
      <c r="F23" s="86">
        <v>1111</v>
      </c>
      <c r="G23" s="86">
        <v>1240</v>
      </c>
      <c r="H23" s="87">
        <v>227</v>
      </c>
      <c r="I23" s="86">
        <v>227</v>
      </c>
      <c r="J23" s="88">
        <v>213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77</v>
      </c>
      <c r="F24" s="86">
        <v>264</v>
      </c>
      <c r="G24" s="86">
        <v>335</v>
      </c>
      <c r="H24" s="87">
        <v>191</v>
      </c>
      <c r="I24" s="86">
        <v>191</v>
      </c>
      <c r="J24" s="88">
        <v>97</v>
      </c>
      <c r="K24" s="86">
        <v>108</v>
      </c>
      <c r="L24" s="86">
        <v>108</v>
      </c>
      <c r="M24" s="86">
        <v>114.294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</v>
      </c>
      <c r="H25" s="87">
        <v>0</v>
      </c>
      <c r="I25" s="86">
        <v>0</v>
      </c>
      <c r="J25" s="88">
        <v>445</v>
      </c>
      <c r="K25" s="86">
        <v>600</v>
      </c>
      <c r="L25" s="86">
        <v>650</v>
      </c>
      <c r="M25" s="86">
        <v>700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206</v>
      </c>
      <c r="K27" s="86">
        <v>5</v>
      </c>
      <c r="L27" s="86">
        <v>5</v>
      </c>
      <c r="M27" s="86">
        <v>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54</v>
      </c>
      <c r="F29" s="86">
        <v>60</v>
      </c>
      <c r="G29" s="86">
        <v>63</v>
      </c>
      <c r="H29" s="87">
        <v>75</v>
      </c>
      <c r="I29" s="86">
        <v>75</v>
      </c>
      <c r="J29" s="88">
        <v>20</v>
      </c>
      <c r="K29" s="86">
        <v>85</v>
      </c>
      <c r="L29" s="86">
        <v>88</v>
      </c>
      <c r="M29" s="86">
        <v>92.403999999999996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203</v>
      </c>
      <c r="F30" s="86">
        <v>243</v>
      </c>
      <c r="G30" s="86">
        <v>289</v>
      </c>
      <c r="H30" s="87">
        <v>213</v>
      </c>
      <c r="I30" s="86">
        <v>213</v>
      </c>
      <c r="J30" s="88">
        <v>160</v>
      </c>
      <c r="K30" s="86">
        <v>325</v>
      </c>
      <c r="L30" s="86">
        <v>340</v>
      </c>
      <c r="M30" s="86">
        <v>358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22</v>
      </c>
      <c r="F32" s="86">
        <v>11</v>
      </c>
      <c r="G32" s="86">
        <v>34</v>
      </c>
      <c r="H32" s="87">
        <v>18</v>
      </c>
      <c r="I32" s="86">
        <v>18</v>
      </c>
      <c r="J32" s="88">
        <v>16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</v>
      </c>
      <c r="F33" s="86">
        <v>1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53</v>
      </c>
      <c r="F37" s="86">
        <v>195</v>
      </c>
      <c r="G37" s="86">
        <v>234</v>
      </c>
      <c r="H37" s="87">
        <v>57</v>
      </c>
      <c r="I37" s="86">
        <v>57</v>
      </c>
      <c r="J37" s="88">
        <v>133</v>
      </c>
      <c r="K37" s="86">
        <v>254</v>
      </c>
      <c r="L37" s="86">
        <v>267</v>
      </c>
      <c r="M37" s="86">
        <v>281.07600000000002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380</v>
      </c>
      <c r="F38" s="86">
        <v>573</v>
      </c>
      <c r="G38" s="86">
        <v>565</v>
      </c>
      <c r="H38" s="87">
        <v>850</v>
      </c>
      <c r="I38" s="86">
        <v>743</v>
      </c>
      <c r="J38" s="88">
        <v>649</v>
      </c>
      <c r="K38" s="86">
        <v>560</v>
      </c>
      <c r="L38" s="86">
        <v>575</v>
      </c>
      <c r="M38" s="86">
        <v>606.44000000000005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6064</v>
      </c>
      <c r="F39" s="86">
        <v>7094</v>
      </c>
      <c r="G39" s="86">
        <v>7613</v>
      </c>
      <c r="H39" s="87">
        <v>10313</v>
      </c>
      <c r="I39" s="86">
        <v>10313</v>
      </c>
      <c r="J39" s="88">
        <v>10166</v>
      </c>
      <c r="K39" s="86">
        <v>6289</v>
      </c>
      <c r="L39" s="86">
        <v>6876</v>
      </c>
      <c r="M39" s="86">
        <v>7146.1840000000002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1697</v>
      </c>
      <c r="F40" s="86">
        <v>1993</v>
      </c>
      <c r="G40" s="86">
        <v>1974</v>
      </c>
      <c r="H40" s="87">
        <v>553</v>
      </c>
      <c r="I40" s="86">
        <v>1671</v>
      </c>
      <c r="J40" s="88">
        <v>3577</v>
      </c>
      <c r="K40" s="86">
        <v>2802</v>
      </c>
      <c r="L40" s="86">
        <v>2175</v>
      </c>
      <c r="M40" s="86">
        <v>2359.5500000000002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136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2123</v>
      </c>
      <c r="F42" s="86">
        <v>3651</v>
      </c>
      <c r="G42" s="86">
        <v>5821</v>
      </c>
      <c r="H42" s="87">
        <v>4730</v>
      </c>
      <c r="I42" s="86">
        <v>5799</v>
      </c>
      <c r="J42" s="88">
        <v>5775</v>
      </c>
      <c r="K42" s="86">
        <v>5364</v>
      </c>
      <c r="L42" s="86">
        <v>5409</v>
      </c>
      <c r="M42" s="86">
        <v>5696.76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1677</v>
      </c>
      <c r="F43" s="86">
        <v>1292</v>
      </c>
      <c r="G43" s="86">
        <v>1426</v>
      </c>
      <c r="H43" s="87">
        <v>1146</v>
      </c>
      <c r="I43" s="86">
        <v>1146</v>
      </c>
      <c r="J43" s="88">
        <v>451</v>
      </c>
      <c r="K43" s="86">
        <v>572</v>
      </c>
      <c r="L43" s="86">
        <v>614</v>
      </c>
      <c r="M43" s="86">
        <v>646.83600000000001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138</v>
      </c>
      <c r="F44" s="86">
        <v>297</v>
      </c>
      <c r="G44" s="86">
        <v>1154</v>
      </c>
      <c r="H44" s="87">
        <v>408</v>
      </c>
      <c r="I44" s="86">
        <v>408</v>
      </c>
      <c r="J44" s="88">
        <v>409</v>
      </c>
      <c r="K44" s="86">
        <v>558</v>
      </c>
      <c r="L44" s="86">
        <v>591</v>
      </c>
      <c r="M44" s="86">
        <v>622.71400000000017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</v>
      </c>
      <c r="F45" s="86">
        <v>143</v>
      </c>
      <c r="G45" s="86">
        <v>512</v>
      </c>
      <c r="H45" s="87">
        <v>482</v>
      </c>
      <c r="I45" s="86">
        <v>735</v>
      </c>
      <c r="J45" s="88">
        <v>315</v>
      </c>
      <c r="K45" s="86">
        <v>211</v>
      </c>
      <c r="L45" s="86">
        <v>193</v>
      </c>
      <c r="M45" s="86">
        <v>203.83199999999999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104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23</v>
      </c>
      <c r="F47" s="100">
        <f t="shared" ref="F47:M47" si="3">SUM(F48:F49)</f>
        <v>26</v>
      </c>
      <c r="G47" s="100">
        <f t="shared" si="3"/>
        <v>30</v>
      </c>
      <c r="H47" s="101">
        <f t="shared" si="3"/>
        <v>36</v>
      </c>
      <c r="I47" s="100">
        <f t="shared" si="3"/>
        <v>36</v>
      </c>
      <c r="J47" s="102">
        <f t="shared" si="3"/>
        <v>9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23</v>
      </c>
      <c r="F48" s="79">
        <v>26</v>
      </c>
      <c r="G48" s="79">
        <v>30</v>
      </c>
      <c r="H48" s="80">
        <v>36</v>
      </c>
      <c r="I48" s="79">
        <v>36</v>
      </c>
      <c r="J48" s="81">
        <v>9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267</v>
      </c>
      <c r="F51" s="72">
        <f t="shared" ref="F51:M51" si="4">F52+F59+F62+F63+F64+F72+F73</f>
        <v>292</v>
      </c>
      <c r="G51" s="72">
        <f t="shared" si="4"/>
        <v>130</v>
      </c>
      <c r="H51" s="73">
        <f t="shared" si="4"/>
        <v>301</v>
      </c>
      <c r="I51" s="72">
        <f t="shared" si="4"/>
        <v>301</v>
      </c>
      <c r="J51" s="74">
        <f t="shared" si="4"/>
        <v>180</v>
      </c>
      <c r="K51" s="72">
        <f t="shared" si="4"/>
        <v>634</v>
      </c>
      <c r="L51" s="72">
        <f t="shared" si="4"/>
        <v>656</v>
      </c>
      <c r="M51" s="72">
        <f t="shared" si="4"/>
        <v>691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6</v>
      </c>
      <c r="H59" s="101">
        <f t="shared" si="8"/>
        <v>0</v>
      </c>
      <c r="I59" s="100">
        <f t="shared" si="8"/>
        <v>0</v>
      </c>
      <c r="J59" s="102">
        <f t="shared" si="8"/>
        <v>6</v>
      </c>
      <c r="K59" s="100">
        <f t="shared" si="8"/>
        <v>8</v>
      </c>
      <c r="L59" s="100">
        <f t="shared" si="8"/>
        <v>10</v>
      </c>
      <c r="M59" s="100">
        <f t="shared" si="8"/>
        <v>11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6</v>
      </c>
      <c r="H61" s="94">
        <v>0</v>
      </c>
      <c r="I61" s="93">
        <v>0</v>
      </c>
      <c r="J61" s="95">
        <v>6</v>
      </c>
      <c r="K61" s="93">
        <v>8</v>
      </c>
      <c r="L61" s="93">
        <v>10</v>
      </c>
      <c r="M61" s="93">
        <v>11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101</v>
      </c>
      <c r="I62" s="86">
        <v>101</v>
      </c>
      <c r="J62" s="88">
        <v>80</v>
      </c>
      <c r="K62" s="86">
        <v>376</v>
      </c>
      <c r="L62" s="86">
        <v>396</v>
      </c>
      <c r="M62" s="86">
        <v>417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102</v>
      </c>
      <c r="F72" s="86">
        <v>62</v>
      </c>
      <c r="G72" s="86">
        <v>37</v>
      </c>
      <c r="H72" s="87">
        <v>0</v>
      </c>
      <c r="I72" s="86">
        <v>0</v>
      </c>
      <c r="J72" s="88">
        <v>12</v>
      </c>
      <c r="K72" s="86">
        <v>50</v>
      </c>
      <c r="L72" s="86">
        <v>50</v>
      </c>
      <c r="M72" s="86">
        <v>53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165</v>
      </c>
      <c r="F73" s="86">
        <f t="shared" ref="F73:M73" si="12">SUM(F74:F75)</f>
        <v>230</v>
      </c>
      <c r="G73" s="86">
        <f t="shared" si="12"/>
        <v>87</v>
      </c>
      <c r="H73" s="87">
        <f t="shared" si="12"/>
        <v>200</v>
      </c>
      <c r="I73" s="86">
        <f t="shared" si="12"/>
        <v>200</v>
      </c>
      <c r="J73" s="88">
        <f t="shared" si="12"/>
        <v>82</v>
      </c>
      <c r="K73" s="86">
        <f t="shared" si="12"/>
        <v>200</v>
      </c>
      <c r="L73" s="86">
        <f t="shared" si="12"/>
        <v>200</v>
      </c>
      <c r="M73" s="86">
        <f t="shared" si="12"/>
        <v>210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102</v>
      </c>
      <c r="F74" s="79">
        <v>195</v>
      </c>
      <c r="G74" s="79">
        <v>87</v>
      </c>
      <c r="H74" s="80">
        <v>100</v>
      </c>
      <c r="I74" s="79">
        <v>100</v>
      </c>
      <c r="J74" s="81">
        <v>17</v>
      </c>
      <c r="K74" s="79">
        <v>100</v>
      </c>
      <c r="L74" s="79">
        <v>100</v>
      </c>
      <c r="M74" s="79">
        <v>105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63</v>
      </c>
      <c r="F75" s="93">
        <v>35</v>
      </c>
      <c r="G75" s="93">
        <v>0</v>
      </c>
      <c r="H75" s="94">
        <v>100</v>
      </c>
      <c r="I75" s="93">
        <v>100</v>
      </c>
      <c r="J75" s="95">
        <v>65</v>
      </c>
      <c r="K75" s="93">
        <v>100</v>
      </c>
      <c r="L75" s="93">
        <v>100</v>
      </c>
      <c r="M75" s="93">
        <v>105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748</v>
      </c>
      <c r="F77" s="72">
        <f t="shared" ref="F77:M77" si="13">F78+F81+F84+F85+F86+F87+F88</f>
        <v>545</v>
      </c>
      <c r="G77" s="72">
        <f t="shared" si="13"/>
        <v>2255</v>
      </c>
      <c r="H77" s="73">
        <f t="shared" si="13"/>
        <v>692</v>
      </c>
      <c r="I77" s="72">
        <f t="shared" si="13"/>
        <v>1253</v>
      </c>
      <c r="J77" s="74">
        <f t="shared" si="13"/>
        <v>1336</v>
      </c>
      <c r="K77" s="72">
        <f t="shared" si="13"/>
        <v>684</v>
      </c>
      <c r="L77" s="72">
        <f t="shared" si="13"/>
        <v>358</v>
      </c>
      <c r="M77" s="72">
        <f t="shared" si="13"/>
        <v>378.88199999999995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748</v>
      </c>
      <c r="F81" s="86">
        <f t="shared" ref="F81:M81" si="15">SUM(F82:F83)</f>
        <v>536</v>
      </c>
      <c r="G81" s="86">
        <f t="shared" si="15"/>
        <v>2149</v>
      </c>
      <c r="H81" s="87">
        <f t="shared" si="15"/>
        <v>692</v>
      </c>
      <c r="I81" s="86">
        <f t="shared" si="15"/>
        <v>1253</v>
      </c>
      <c r="J81" s="88">
        <f t="shared" si="15"/>
        <v>1336</v>
      </c>
      <c r="K81" s="86">
        <f t="shared" si="15"/>
        <v>674</v>
      </c>
      <c r="L81" s="86">
        <f t="shared" si="15"/>
        <v>348</v>
      </c>
      <c r="M81" s="86">
        <f t="shared" si="15"/>
        <v>367.88199999999995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508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748</v>
      </c>
      <c r="F83" s="93">
        <v>536</v>
      </c>
      <c r="G83" s="93">
        <v>2149</v>
      </c>
      <c r="H83" s="94">
        <v>692</v>
      </c>
      <c r="I83" s="93">
        <v>1253</v>
      </c>
      <c r="J83" s="95">
        <v>828</v>
      </c>
      <c r="K83" s="93">
        <v>674</v>
      </c>
      <c r="L83" s="93">
        <v>348</v>
      </c>
      <c r="M83" s="93">
        <v>367.88199999999995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9</v>
      </c>
      <c r="G88" s="86">
        <v>106</v>
      </c>
      <c r="H88" s="87">
        <v>0</v>
      </c>
      <c r="I88" s="86">
        <v>0</v>
      </c>
      <c r="J88" s="88">
        <v>0</v>
      </c>
      <c r="K88" s="86">
        <v>10</v>
      </c>
      <c r="L88" s="86">
        <v>10</v>
      </c>
      <c r="M88" s="86">
        <v>11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7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57629</v>
      </c>
      <c r="F92" s="46">
        <f t="shared" ref="F92:M92" si="16">F4+F51+F77+F90</f>
        <v>55986</v>
      </c>
      <c r="G92" s="46">
        <f t="shared" si="16"/>
        <v>64720</v>
      </c>
      <c r="H92" s="47">
        <f t="shared" si="16"/>
        <v>67856</v>
      </c>
      <c r="I92" s="46">
        <f t="shared" si="16"/>
        <v>70504</v>
      </c>
      <c r="J92" s="48">
        <f t="shared" si="16"/>
        <v>70504</v>
      </c>
      <c r="K92" s="46">
        <f t="shared" si="16"/>
        <v>69915</v>
      </c>
      <c r="L92" s="46">
        <f t="shared" si="16"/>
        <v>73601</v>
      </c>
      <c r="M92" s="46">
        <f t="shared" si="16"/>
        <v>77581.650000000009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24251</v>
      </c>
      <c r="F4" s="72">
        <f t="shared" ref="F4:M4" si="0">F5+F8+F47</f>
        <v>22591</v>
      </c>
      <c r="G4" s="72">
        <f t="shared" si="0"/>
        <v>25897</v>
      </c>
      <c r="H4" s="73">
        <f t="shared" si="0"/>
        <v>35145</v>
      </c>
      <c r="I4" s="72">
        <f t="shared" si="0"/>
        <v>36330</v>
      </c>
      <c r="J4" s="74">
        <f t="shared" si="0"/>
        <v>31285</v>
      </c>
      <c r="K4" s="72">
        <f t="shared" si="0"/>
        <v>38321</v>
      </c>
      <c r="L4" s="72">
        <f t="shared" si="0"/>
        <v>40322</v>
      </c>
      <c r="M4" s="72">
        <f t="shared" si="0"/>
        <v>42535.453999999998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20738</v>
      </c>
      <c r="F5" s="100">
        <f t="shared" ref="F5:M5" si="1">SUM(F6:F7)</f>
        <v>18832</v>
      </c>
      <c r="G5" s="100">
        <f t="shared" si="1"/>
        <v>22146</v>
      </c>
      <c r="H5" s="101">
        <f t="shared" si="1"/>
        <v>26215</v>
      </c>
      <c r="I5" s="100">
        <f t="shared" si="1"/>
        <v>28738</v>
      </c>
      <c r="J5" s="102">
        <f t="shared" si="1"/>
        <v>27899</v>
      </c>
      <c r="K5" s="100">
        <f t="shared" si="1"/>
        <v>33263</v>
      </c>
      <c r="L5" s="100">
        <f t="shared" si="1"/>
        <v>34974</v>
      </c>
      <c r="M5" s="100">
        <f t="shared" si="1"/>
        <v>36897.511999999995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17943</v>
      </c>
      <c r="F6" s="79">
        <v>18832</v>
      </c>
      <c r="G6" s="79">
        <v>22146</v>
      </c>
      <c r="H6" s="80">
        <v>23200</v>
      </c>
      <c r="I6" s="79">
        <v>25353</v>
      </c>
      <c r="J6" s="81">
        <v>25041</v>
      </c>
      <c r="K6" s="79">
        <v>31142</v>
      </c>
      <c r="L6" s="79">
        <v>32756</v>
      </c>
      <c r="M6" s="79">
        <v>34559.74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2795</v>
      </c>
      <c r="F7" s="93">
        <v>0</v>
      </c>
      <c r="G7" s="93">
        <v>0</v>
      </c>
      <c r="H7" s="94">
        <v>3015</v>
      </c>
      <c r="I7" s="93">
        <v>3385</v>
      </c>
      <c r="J7" s="95">
        <v>2858</v>
      </c>
      <c r="K7" s="93">
        <v>2121</v>
      </c>
      <c r="L7" s="93">
        <v>2218</v>
      </c>
      <c r="M7" s="93">
        <v>2337.7719999999999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3487</v>
      </c>
      <c r="F8" s="100">
        <f t="shared" ref="F8:M8" si="2">SUM(F9:F46)</f>
        <v>3732</v>
      </c>
      <c r="G8" s="100">
        <f t="shared" si="2"/>
        <v>3720</v>
      </c>
      <c r="H8" s="101">
        <f t="shared" si="2"/>
        <v>8906</v>
      </c>
      <c r="I8" s="100">
        <f t="shared" si="2"/>
        <v>7568</v>
      </c>
      <c r="J8" s="102">
        <f t="shared" si="2"/>
        <v>3381</v>
      </c>
      <c r="K8" s="100">
        <f t="shared" si="2"/>
        <v>5058</v>
      </c>
      <c r="L8" s="100">
        <f t="shared" si="2"/>
        <v>5348</v>
      </c>
      <c r="M8" s="100">
        <f t="shared" si="2"/>
        <v>5637.942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445</v>
      </c>
      <c r="F9" s="79">
        <v>104</v>
      </c>
      <c r="G9" s="79">
        <v>117</v>
      </c>
      <c r="H9" s="80">
        <v>130</v>
      </c>
      <c r="I9" s="79">
        <v>130</v>
      </c>
      <c r="J9" s="81">
        <v>96</v>
      </c>
      <c r="K9" s="79">
        <v>136</v>
      </c>
      <c r="L9" s="79">
        <v>152</v>
      </c>
      <c r="M9" s="79">
        <v>160.208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</v>
      </c>
      <c r="F11" s="86">
        <v>17</v>
      </c>
      <c r="G11" s="86">
        <v>109</v>
      </c>
      <c r="H11" s="87">
        <v>333</v>
      </c>
      <c r="I11" s="86">
        <v>333</v>
      </c>
      <c r="J11" s="88">
        <v>56</v>
      </c>
      <c r="K11" s="86">
        <v>269</v>
      </c>
      <c r="L11" s="86">
        <v>329</v>
      </c>
      <c r="M11" s="86">
        <v>346.76600000000002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46</v>
      </c>
      <c r="F14" s="86">
        <v>53</v>
      </c>
      <c r="G14" s="86">
        <v>95</v>
      </c>
      <c r="H14" s="87">
        <v>200</v>
      </c>
      <c r="I14" s="86">
        <v>200</v>
      </c>
      <c r="J14" s="88">
        <v>200</v>
      </c>
      <c r="K14" s="86">
        <v>178</v>
      </c>
      <c r="L14" s="86">
        <v>182</v>
      </c>
      <c r="M14" s="86">
        <v>191.82800000000003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73</v>
      </c>
      <c r="F15" s="86">
        <v>85</v>
      </c>
      <c r="G15" s="86">
        <v>110</v>
      </c>
      <c r="H15" s="87">
        <v>284</v>
      </c>
      <c r="I15" s="86">
        <v>284</v>
      </c>
      <c r="J15" s="88">
        <v>86</v>
      </c>
      <c r="K15" s="86">
        <v>65</v>
      </c>
      <c r="L15" s="86">
        <v>93</v>
      </c>
      <c r="M15" s="86">
        <v>98.022000000000006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122</v>
      </c>
      <c r="G16" s="86">
        <v>131</v>
      </c>
      <c r="H16" s="87">
        <v>27</v>
      </c>
      <c r="I16" s="86">
        <v>27</v>
      </c>
      <c r="J16" s="88">
        <v>6</v>
      </c>
      <c r="K16" s="86">
        <v>165</v>
      </c>
      <c r="L16" s="86">
        <v>86</v>
      </c>
      <c r="M16" s="86">
        <v>90.644000000000005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77</v>
      </c>
      <c r="G17" s="86">
        <v>0</v>
      </c>
      <c r="H17" s="87">
        <v>5018</v>
      </c>
      <c r="I17" s="86">
        <v>3680</v>
      </c>
      <c r="J17" s="88">
        <v>0</v>
      </c>
      <c r="K17" s="86">
        <v>369</v>
      </c>
      <c r="L17" s="86">
        <v>658</v>
      </c>
      <c r="M17" s="86">
        <v>693.53200000000004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</v>
      </c>
      <c r="G22" s="86">
        <v>0</v>
      </c>
      <c r="H22" s="87">
        <v>0</v>
      </c>
      <c r="I22" s="86">
        <v>0</v>
      </c>
      <c r="J22" s="88">
        <v>9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11</v>
      </c>
      <c r="F24" s="86">
        <v>11</v>
      </c>
      <c r="G24" s="86">
        <v>7</v>
      </c>
      <c r="H24" s="87">
        <v>91</v>
      </c>
      <c r="I24" s="86">
        <v>91</v>
      </c>
      <c r="J24" s="88">
        <v>25</v>
      </c>
      <c r="K24" s="86">
        <v>30</v>
      </c>
      <c r="L24" s="86">
        <v>31</v>
      </c>
      <c r="M24" s="86">
        <v>32.673999999999999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29</v>
      </c>
      <c r="F29" s="86">
        <v>43</v>
      </c>
      <c r="G29" s="86">
        <v>45</v>
      </c>
      <c r="H29" s="87">
        <v>58</v>
      </c>
      <c r="I29" s="86">
        <v>58</v>
      </c>
      <c r="J29" s="88">
        <v>5</v>
      </c>
      <c r="K29" s="86">
        <v>70</v>
      </c>
      <c r="L29" s="86">
        <v>72</v>
      </c>
      <c r="M29" s="86">
        <v>75.888000000000005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5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2</v>
      </c>
      <c r="G32" s="86">
        <v>4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</v>
      </c>
      <c r="F37" s="86">
        <v>15</v>
      </c>
      <c r="G37" s="86">
        <v>12</v>
      </c>
      <c r="H37" s="87">
        <v>34</v>
      </c>
      <c r="I37" s="86">
        <v>34</v>
      </c>
      <c r="J37" s="88">
        <v>54</v>
      </c>
      <c r="K37" s="86">
        <v>33</v>
      </c>
      <c r="L37" s="86">
        <v>35</v>
      </c>
      <c r="M37" s="86">
        <v>36.89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817</v>
      </c>
      <c r="F38" s="86">
        <v>956</v>
      </c>
      <c r="G38" s="86">
        <v>493</v>
      </c>
      <c r="H38" s="87">
        <v>833</v>
      </c>
      <c r="I38" s="86">
        <v>833</v>
      </c>
      <c r="J38" s="88">
        <v>587</v>
      </c>
      <c r="K38" s="86">
        <v>1189</v>
      </c>
      <c r="L38" s="86">
        <v>606</v>
      </c>
      <c r="M38" s="86">
        <v>638.72400000000005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207</v>
      </c>
      <c r="F39" s="86">
        <v>0</v>
      </c>
      <c r="G39" s="86">
        <v>0</v>
      </c>
      <c r="H39" s="87">
        <v>128</v>
      </c>
      <c r="I39" s="86">
        <v>128</v>
      </c>
      <c r="J39" s="88">
        <v>20</v>
      </c>
      <c r="K39" s="86">
        <v>0</v>
      </c>
      <c r="L39" s="86">
        <v>3</v>
      </c>
      <c r="M39" s="86">
        <v>3.1619999999999999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1546</v>
      </c>
      <c r="F42" s="86">
        <v>1840</v>
      </c>
      <c r="G42" s="86">
        <v>1887</v>
      </c>
      <c r="H42" s="87">
        <v>1325</v>
      </c>
      <c r="I42" s="86">
        <v>1325</v>
      </c>
      <c r="J42" s="88">
        <v>1689</v>
      </c>
      <c r="K42" s="86">
        <v>1941</v>
      </c>
      <c r="L42" s="86">
        <v>2405</v>
      </c>
      <c r="M42" s="86">
        <v>2541.42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87</v>
      </c>
      <c r="F43" s="86">
        <v>55</v>
      </c>
      <c r="G43" s="86">
        <v>97</v>
      </c>
      <c r="H43" s="87">
        <v>115</v>
      </c>
      <c r="I43" s="86">
        <v>115</v>
      </c>
      <c r="J43" s="88">
        <v>32</v>
      </c>
      <c r="K43" s="86">
        <v>40</v>
      </c>
      <c r="L43" s="86">
        <v>38</v>
      </c>
      <c r="M43" s="86">
        <v>40.052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80</v>
      </c>
      <c r="F44" s="86">
        <v>121</v>
      </c>
      <c r="G44" s="86">
        <v>332</v>
      </c>
      <c r="H44" s="87">
        <v>159</v>
      </c>
      <c r="I44" s="86">
        <v>159</v>
      </c>
      <c r="J44" s="88">
        <v>402</v>
      </c>
      <c r="K44" s="86">
        <v>183</v>
      </c>
      <c r="L44" s="86">
        <v>254</v>
      </c>
      <c r="M44" s="86">
        <v>267.71600000000001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90</v>
      </c>
      <c r="F45" s="86">
        <v>228</v>
      </c>
      <c r="G45" s="86">
        <v>269</v>
      </c>
      <c r="H45" s="87">
        <v>171</v>
      </c>
      <c r="I45" s="86">
        <v>171</v>
      </c>
      <c r="J45" s="88">
        <v>114</v>
      </c>
      <c r="K45" s="86">
        <v>390</v>
      </c>
      <c r="L45" s="86">
        <v>404</v>
      </c>
      <c r="M45" s="86">
        <v>420.416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7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26</v>
      </c>
      <c r="F47" s="100">
        <f t="shared" ref="F47:M47" si="3">SUM(F48:F49)</f>
        <v>27</v>
      </c>
      <c r="G47" s="100">
        <f t="shared" si="3"/>
        <v>31</v>
      </c>
      <c r="H47" s="101">
        <f t="shared" si="3"/>
        <v>24</v>
      </c>
      <c r="I47" s="100">
        <f t="shared" si="3"/>
        <v>24</v>
      </c>
      <c r="J47" s="102">
        <f t="shared" si="3"/>
        <v>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26</v>
      </c>
      <c r="F48" s="79">
        <v>27</v>
      </c>
      <c r="G48" s="79">
        <v>31</v>
      </c>
      <c r="H48" s="80">
        <v>24</v>
      </c>
      <c r="I48" s="79">
        <v>24</v>
      </c>
      <c r="J48" s="81">
        <v>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210</v>
      </c>
      <c r="H51" s="73">
        <f t="shared" si="4"/>
        <v>0</v>
      </c>
      <c r="I51" s="72">
        <f t="shared" si="4"/>
        <v>0</v>
      </c>
      <c r="J51" s="74">
        <f t="shared" si="4"/>
        <v>43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210</v>
      </c>
      <c r="H73" s="87">
        <f t="shared" si="12"/>
        <v>0</v>
      </c>
      <c r="I73" s="86">
        <f t="shared" si="12"/>
        <v>0</v>
      </c>
      <c r="J73" s="88">
        <f t="shared" si="12"/>
        <v>43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210</v>
      </c>
      <c r="H74" s="80">
        <v>0</v>
      </c>
      <c r="I74" s="79">
        <v>0</v>
      </c>
      <c r="J74" s="81">
        <v>43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99</v>
      </c>
      <c r="F77" s="72">
        <f t="shared" ref="F77:M77" si="13">F78+F81+F84+F85+F86+F87+F88</f>
        <v>452</v>
      </c>
      <c r="G77" s="72">
        <f t="shared" si="13"/>
        <v>886</v>
      </c>
      <c r="H77" s="73">
        <f t="shared" si="13"/>
        <v>315</v>
      </c>
      <c r="I77" s="72">
        <f t="shared" si="13"/>
        <v>338</v>
      </c>
      <c r="J77" s="74">
        <f t="shared" si="13"/>
        <v>340</v>
      </c>
      <c r="K77" s="72">
        <f t="shared" si="13"/>
        <v>904</v>
      </c>
      <c r="L77" s="72">
        <f t="shared" si="13"/>
        <v>351</v>
      </c>
      <c r="M77" s="72">
        <f t="shared" si="13"/>
        <v>369.95400000000001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99</v>
      </c>
      <c r="F81" s="86">
        <f t="shared" ref="F81:M81" si="15">SUM(F82:F83)</f>
        <v>452</v>
      </c>
      <c r="G81" s="86">
        <f t="shared" si="15"/>
        <v>886</v>
      </c>
      <c r="H81" s="87">
        <f t="shared" si="15"/>
        <v>315</v>
      </c>
      <c r="I81" s="86">
        <f t="shared" si="15"/>
        <v>338</v>
      </c>
      <c r="J81" s="88">
        <f t="shared" si="15"/>
        <v>340</v>
      </c>
      <c r="K81" s="86">
        <f t="shared" si="15"/>
        <v>904</v>
      </c>
      <c r="L81" s="86">
        <f t="shared" si="15"/>
        <v>351</v>
      </c>
      <c r="M81" s="86">
        <f t="shared" si="15"/>
        <v>369.95400000000001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99</v>
      </c>
      <c r="F83" s="93">
        <v>452</v>
      </c>
      <c r="G83" s="93">
        <v>886</v>
      </c>
      <c r="H83" s="94">
        <v>315</v>
      </c>
      <c r="I83" s="93">
        <v>338</v>
      </c>
      <c r="J83" s="95">
        <v>340</v>
      </c>
      <c r="K83" s="93">
        <v>904</v>
      </c>
      <c r="L83" s="93">
        <v>351</v>
      </c>
      <c r="M83" s="93">
        <v>369.95400000000001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24350</v>
      </c>
      <c r="F92" s="46">
        <f t="shared" ref="F92:M92" si="16">F4+F51+F77+F90</f>
        <v>23043</v>
      </c>
      <c r="G92" s="46">
        <f t="shared" si="16"/>
        <v>26993</v>
      </c>
      <c r="H92" s="47">
        <f t="shared" si="16"/>
        <v>35460</v>
      </c>
      <c r="I92" s="46">
        <f t="shared" si="16"/>
        <v>36668</v>
      </c>
      <c r="J92" s="48">
        <f t="shared" si="16"/>
        <v>31668</v>
      </c>
      <c r="K92" s="46">
        <f t="shared" si="16"/>
        <v>39225</v>
      </c>
      <c r="L92" s="46">
        <f t="shared" si="16"/>
        <v>40673</v>
      </c>
      <c r="M92" s="46">
        <f t="shared" si="16"/>
        <v>42905.407999999996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15552</v>
      </c>
      <c r="F4" s="72">
        <f t="shared" ref="F4:M4" si="0">F5+F8+F47</f>
        <v>20080</v>
      </c>
      <c r="G4" s="72">
        <f t="shared" si="0"/>
        <v>23328</v>
      </c>
      <c r="H4" s="73">
        <f t="shared" si="0"/>
        <v>51357</v>
      </c>
      <c r="I4" s="72">
        <f t="shared" si="0"/>
        <v>44214</v>
      </c>
      <c r="J4" s="74">
        <f t="shared" si="0"/>
        <v>40139</v>
      </c>
      <c r="K4" s="72">
        <f t="shared" si="0"/>
        <v>47694</v>
      </c>
      <c r="L4" s="72">
        <f t="shared" si="0"/>
        <v>44211</v>
      </c>
      <c r="M4" s="72">
        <f t="shared" si="0"/>
        <v>41584.896000000008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13929</v>
      </c>
      <c r="F5" s="100">
        <f t="shared" ref="F5:M5" si="1">SUM(F6:F7)</f>
        <v>16897</v>
      </c>
      <c r="G5" s="100">
        <f t="shared" si="1"/>
        <v>20766</v>
      </c>
      <c r="H5" s="101">
        <f t="shared" si="1"/>
        <v>24291</v>
      </c>
      <c r="I5" s="100">
        <f t="shared" si="1"/>
        <v>25777</v>
      </c>
      <c r="J5" s="102">
        <f t="shared" si="1"/>
        <v>25309</v>
      </c>
      <c r="K5" s="100">
        <f t="shared" si="1"/>
        <v>31074</v>
      </c>
      <c r="L5" s="100">
        <f t="shared" si="1"/>
        <v>32428</v>
      </c>
      <c r="M5" s="100">
        <f t="shared" si="1"/>
        <v>34211.486000000004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12040</v>
      </c>
      <c r="F6" s="79">
        <v>16897</v>
      </c>
      <c r="G6" s="79">
        <v>20766</v>
      </c>
      <c r="H6" s="80">
        <v>19262</v>
      </c>
      <c r="I6" s="79">
        <v>20748</v>
      </c>
      <c r="J6" s="81">
        <v>20438</v>
      </c>
      <c r="K6" s="79">
        <v>26864</v>
      </c>
      <c r="L6" s="79">
        <v>28014</v>
      </c>
      <c r="M6" s="79">
        <v>29559.13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1889</v>
      </c>
      <c r="F7" s="93">
        <v>0</v>
      </c>
      <c r="G7" s="93">
        <v>0</v>
      </c>
      <c r="H7" s="94">
        <v>5029</v>
      </c>
      <c r="I7" s="93">
        <v>5029</v>
      </c>
      <c r="J7" s="95">
        <v>4871</v>
      </c>
      <c r="K7" s="93">
        <v>4210</v>
      </c>
      <c r="L7" s="93">
        <v>4414</v>
      </c>
      <c r="M7" s="93">
        <v>4652.3559999999998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1613</v>
      </c>
      <c r="F8" s="100">
        <f t="shared" ref="F8:M8" si="2">SUM(F9:F46)</f>
        <v>2099</v>
      </c>
      <c r="G8" s="100">
        <f t="shared" si="2"/>
        <v>2511</v>
      </c>
      <c r="H8" s="101">
        <f t="shared" si="2"/>
        <v>27055</v>
      </c>
      <c r="I8" s="100">
        <f t="shared" si="2"/>
        <v>18426</v>
      </c>
      <c r="J8" s="102">
        <f t="shared" si="2"/>
        <v>14826</v>
      </c>
      <c r="K8" s="100">
        <f t="shared" si="2"/>
        <v>16606</v>
      </c>
      <c r="L8" s="100">
        <f t="shared" si="2"/>
        <v>11769</v>
      </c>
      <c r="M8" s="100">
        <f t="shared" si="2"/>
        <v>7358.6540000000023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57</v>
      </c>
      <c r="F9" s="79">
        <v>85</v>
      </c>
      <c r="G9" s="79">
        <v>160</v>
      </c>
      <c r="H9" s="80">
        <v>54</v>
      </c>
      <c r="I9" s="79">
        <v>54</v>
      </c>
      <c r="J9" s="81">
        <v>124</v>
      </c>
      <c r="K9" s="79">
        <v>139</v>
      </c>
      <c r="L9" s="79">
        <v>322</v>
      </c>
      <c r="M9" s="79">
        <v>347.38800000000003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57</v>
      </c>
      <c r="F10" s="86">
        <v>108</v>
      </c>
      <c r="G10" s="86">
        <v>15</v>
      </c>
      <c r="H10" s="87">
        <v>114</v>
      </c>
      <c r="I10" s="86">
        <v>114</v>
      </c>
      <c r="J10" s="88">
        <v>126</v>
      </c>
      <c r="K10" s="86">
        <v>66</v>
      </c>
      <c r="L10" s="86">
        <v>69</v>
      </c>
      <c r="M10" s="86">
        <v>72.725999999999999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62</v>
      </c>
      <c r="F11" s="86">
        <v>16</v>
      </c>
      <c r="G11" s="86">
        <v>114</v>
      </c>
      <c r="H11" s="87">
        <v>357</v>
      </c>
      <c r="I11" s="86">
        <v>357</v>
      </c>
      <c r="J11" s="88">
        <v>262</v>
      </c>
      <c r="K11" s="86">
        <v>209</v>
      </c>
      <c r="L11" s="86">
        <v>200</v>
      </c>
      <c r="M11" s="86">
        <v>210.8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1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29</v>
      </c>
      <c r="F14" s="86">
        <v>74</v>
      </c>
      <c r="G14" s="86">
        <v>34</v>
      </c>
      <c r="H14" s="87">
        <v>284</v>
      </c>
      <c r="I14" s="86">
        <v>284</v>
      </c>
      <c r="J14" s="88">
        <v>254</v>
      </c>
      <c r="K14" s="86">
        <v>253</v>
      </c>
      <c r="L14" s="86">
        <v>248</v>
      </c>
      <c r="M14" s="86">
        <v>261.392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77</v>
      </c>
      <c r="F15" s="86">
        <v>69</v>
      </c>
      <c r="G15" s="86">
        <v>47</v>
      </c>
      <c r="H15" s="87">
        <v>252</v>
      </c>
      <c r="I15" s="86">
        <v>222</v>
      </c>
      <c r="J15" s="88">
        <v>209</v>
      </c>
      <c r="K15" s="86">
        <v>254</v>
      </c>
      <c r="L15" s="86">
        <v>288</v>
      </c>
      <c r="M15" s="86">
        <v>303.55200000000002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</v>
      </c>
      <c r="F16" s="86">
        <v>0</v>
      </c>
      <c r="G16" s="86">
        <v>44</v>
      </c>
      <c r="H16" s="87">
        <v>500</v>
      </c>
      <c r="I16" s="86">
        <v>500</v>
      </c>
      <c r="J16" s="88">
        <v>464</v>
      </c>
      <c r="K16" s="86">
        <v>285</v>
      </c>
      <c r="L16" s="86">
        <v>441</v>
      </c>
      <c r="M16" s="86">
        <v>464.81400000000002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22366</v>
      </c>
      <c r="I17" s="86">
        <v>14227</v>
      </c>
      <c r="J17" s="88">
        <v>11035</v>
      </c>
      <c r="K17" s="86">
        <v>12454</v>
      </c>
      <c r="L17" s="86">
        <v>7150</v>
      </c>
      <c r="M17" s="86">
        <v>2482.17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</v>
      </c>
      <c r="G22" s="86">
        <v>0</v>
      </c>
      <c r="H22" s="87">
        <v>0</v>
      </c>
      <c r="I22" s="86">
        <v>0</v>
      </c>
      <c r="J22" s="88">
        <v>6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</v>
      </c>
      <c r="F24" s="86">
        <v>11</v>
      </c>
      <c r="G24" s="86">
        <v>7</v>
      </c>
      <c r="H24" s="87">
        <v>65</v>
      </c>
      <c r="I24" s="86">
        <v>65</v>
      </c>
      <c r="J24" s="88">
        <v>18</v>
      </c>
      <c r="K24" s="86">
        <v>39</v>
      </c>
      <c r="L24" s="86">
        <v>31</v>
      </c>
      <c r="M24" s="86">
        <v>32.673999999999999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32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23</v>
      </c>
      <c r="F29" s="86">
        <v>29</v>
      </c>
      <c r="G29" s="86">
        <v>32</v>
      </c>
      <c r="H29" s="87">
        <v>131</v>
      </c>
      <c r="I29" s="86">
        <v>131</v>
      </c>
      <c r="J29" s="88">
        <v>10</v>
      </c>
      <c r="K29" s="86">
        <v>91</v>
      </c>
      <c r="L29" s="86">
        <v>88</v>
      </c>
      <c r="M29" s="86">
        <v>92.751999999999995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2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0</v>
      </c>
      <c r="G32" s="86">
        <v>7</v>
      </c>
      <c r="H32" s="87">
        <v>0</v>
      </c>
      <c r="I32" s="86">
        <v>0</v>
      </c>
      <c r="J32" s="88">
        <v>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</v>
      </c>
      <c r="F37" s="86">
        <v>0</v>
      </c>
      <c r="G37" s="86">
        <v>37</v>
      </c>
      <c r="H37" s="87">
        <v>0</v>
      </c>
      <c r="I37" s="86">
        <v>0</v>
      </c>
      <c r="J37" s="88">
        <v>15</v>
      </c>
      <c r="K37" s="86">
        <v>41</v>
      </c>
      <c r="L37" s="86">
        <v>43</v>
      </c>
      <c r="M37" s="86">
        <v>45.322000000000003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262</v>
      </c>
      <c r="F38" s="86">
        <v>371</v>
      </c>
      <c r="G38" s="86">
        <v>298</v>
      </c>
      <c r="H38" s="87">
        <v>188</v>
      </c>
      <c r="I38" s="86">
        <v>295</v>
      </c>
      <c r="J38" s="88">
        <v>256</v>
      </c>
      <c r="K38" s="86">
        <v>190</v>
      </c>
      <c r="L38" s="86">
        <v>171</v>
      </c>
      <c r="M38" s="86">
        <v>180.23400000000001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76</v>
      </c>
      <c r="F39" s="86">
        <v>34</v>
      </c>
      <c r="G39" s="86">
        <v>0</v>
      </c>
      <c r="H39" s="87">
        <v>138</v>
      </c>
      <c r="I39" s="86">
        <v>138</v>
      </c>
      <c r="J39" s="88">
        <v>33</v>
      </c>
      <c r="K39" s="86">
        <v>74</v>
      </c>
      <c r="L39" s="86">
        <v>77</v>
      </c>
      <c r="M39" s="86">
        <v>81.158000000000001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837</v>
      </c>
      <c r="F42" s="86">
        <v>1094</v>
      </c>
      <c r="G42" s="86">
        <v>1531</v>
      </c>
      <c r="H42" s="87">
        <v>1441</v>
      </c>
      <c r="I42" s="86">
        <v>974</v>
      </c>
      <c r="J42" s="88">
        <v>1586</v>
      </c>
      <c r="K42" s="86">
        <v>1658</v>
      </c>
      <c r="L42" s="86">
        <v>1781</v>
      </c>
      <c r="M42" s="86">
        <v>1877.2320000000002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21</v>
      </c>
      <c r="F43" s="86">
        <v>18</v>
      </c>
      <c r="G43" s="86">
        <v>0</v>
      </c>
      <c r="H43" s="87">
        <v>971</v>
      </c>
      <c r="I43" s="86">
        <v>871</v>
      </c>
      <c r="J43" s="88">
        <v>150</v>
      </c>
      <c r="K43" s="86">
        <v>684</v>
      </c>
      <c r="L43" s="86">
        <v>671</v>
      </c>
      <c r="M43" s="86">
        <v>707.23400000000004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46</v>
      </c>
      <c r="F44" s="86">
        <v>128</v>
      </c>
      <c r="G44" s="86">
        <v>127</v>
      </c>
      <c r="H44" s="87">
        <v>102</v>
      </c>
      <c r="I44" s="86">
        <v>102</v>
      </c>
      <c r="J44" s="88">
        <v>45</v>
      </c>
      <c r="K44" s="86">
        <v>55</v>
      </c>
      <c r="L44" s="86">
        <v>67</v>
      </c>
      <c r="M44" s="86">
        <v>70.618000000000009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28</v>
      </c>
      <c r="F45" s="86">
        <v>58</v>
      </c>
      <c r="G45" s="86">
        <v>50</v>
      </c>
      <c r="H45" s="87">
        <v>92</v>
      </c>
      <c r="I45" s="86">
        <v>92</v>
      </c>
      <c r="J45" s="88">
        <v>197</v>
      </c>
      <c r="K45" s="86">
        <v>114</v>
      </c>
      <c r="L45" s="86">
        <v>122</v>
      </c>
      <c r="M45" s="86">
        <v>128.58799999999999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7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10</v>
      </c>
      <c r="F47" s="100">
        <f t="shared" ref="F47:M47" si="3">SUM(F48:F49)</f>
        <v>1084</v>
      </c>
      <c r="G47" s="100">
        <f t="shared" si="3"/>
        <v>51</v>
      </c>
      <c r="H47" s="101">
        <f t="shared" si="3"/>
        <v>11</v>
      </c>
      <c r="I47" s="100">
        <f t="shared" si="3"/>
        <v>11</v>
      </c>
      <c r="J47" s="102">
        <f t="shared" si="3"/>
        <v>4</v>
      </c>
      <c r="K47" s="100">
        <f t="shared" si="3"/>
        <v>14</v>
      </c>
      <c r="L47" s="100">
        <f t="shared" si="3"/>
        <v>14</v>
      </c>
      <c r="M47" s="100">
        <f t="shared" si="3"/>
        <v>14.756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10</v>
      </c>
      <c r="F48" s="79">
        <v>1084</v>
      </c>
      <c r="G48" s="79">
        <v>51</v>
      </c>
      <c r="H48" s="80">
        <v>11</v>
      </c>
      <c r="I48" s="79">
        <v>11</v>
      </c>
      <c r="J48" s="81">
        <v>4</v>
      </c>
      <c r="K48" s="79">
        <v>14</v>
      </c>
      <c r="L48" s="79">
        <v>14</v>
      </c>
      <c r="M48" s="79">
        <v>14.756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4</v>
      </c>
      <c r="H51" s="73">
        <f t="shared" si="4"/>
        <v>0</v>
      </c>
      <c r="I51" s="72">
        <f t="shared" si="4"/>
        <v>0</v>
      </c>
      <c r="J51" s="74">
        <f t="shared" si="4"/>
        <v>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4</v>
      </c>
      <c r="H73" s="87">
        <f t="shared" si="12"/>
        <v>0</v>
      </c>
      <c r="I73" s="86">
        <f t="shared" si="12"/>
        <v>0</v>
      </c>
      <c r="J73" s="88">
        <f t="shared" si="12"/>
        <v>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4</v>
      </c>
      <c r="H74" s="80">
        <v>0</v>
      </c>
      <c r="I74" s="79">
        <v>0</v>
      </c>
      <c r="J74" s="81">
        <v>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227</v>
      </c>
      <c r="F77" s="72">
        <f t="shared" ref="F77:M77" si="13">F78+F81+F84+F85+F86+F87+F88</f>
        <v>415</v>
      </c>
      <c r="G77" s="72">
        <f t="shared" si="13"/>
        <v>806</v>
      </c>
      <c r="H77" s="73">
        <f t="shared" si="13"/>
        <v>630</v>
      </c>
      <c r="I77" s="72">
        <f t="shared" si="13"/>
        <v>9364</v>
      </c>
      <c r="J77" s="74">
        <f t="shared" si="13"/>
        <v>10376</v>
      </c>
      <c r="K77" s="72">
        <f t="shared" si="13"/>
        <v>644</v>
      </c>
      <c r="L77" s="72">
        <f t="shared" si="13"/>
        <v>167</v>
      </c>
      <c r="M77" s="72">
        <f t="shared" si="13"/>
        <v>173.018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227</v>
      </c>
      <c r="F81" s="86">
        <f t="shared" ref="F81:M81" si="15">SUM(F82:F83)</f>
        <v>415</v>
      </c>
      <c r="G81" s="86">
        <f t="shared" si="15"/>
        <v>806</v>
      </c>
      <c r="H81" s="87">
        <f t="shared" si="15"/>
        <v>604</v>
      </c>
      <c r="I81" s="86">
        <f t="shared" si="15"/>
        <v>5942</v>
      </c>
      <c r="J81" s="88">
        <f t="shared" si="15"/>
        <v>6227</v>
      </c>
      <c r="K81" s="86">
        <f t="shared" si="15"/>
        <v>616</v>
      </c>
      <c r="L81" s="86">
        <f t="shared" si="15"/>
        <v>138</v>
      </c>
      <c r="M81" s="86">
        <f t="shared" si="15"/>
        <v>142.452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227</v>
      </c>
      <c r="F83" s="93">
        <v>415</v>
      </c>
      <c r="G83" s="93">
        <v>806</v>
      </c>
      <c r="H83" s="94">
        <v>604</v>
      </c>
      <c r="I83" s="93">
        <v>5942</v>
      </c>
      <c r="J83" s="95">
        <v>6227</v>
      </c>
      <c r="K83" s="93">
        <v>616</v>
      </c>
      <c r="L83" s="93">
        <v>138</v>
      </c>
      <c r="M83" s="93">
        <v>142.452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26</v>
      </c>
      <c r="I88" s="86">
        <v>3422</v>
      </c>
      <c r="J88" s="88">
        <v>4149</v>
      </c>
      <c r="K88" s="86">
        <v>28</v>
      </c>
      <c r="L88" s="86">
        <v>29</v>
      </c>
      <c r="M88" s="86">
        <v>30.566000000000003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15779</v>
      </c>
      <c r="F92" s="46">
        <f t="shared" ref="F92:M92" si="16">F4+F51+F77+F90</f>
        <v>20495</v>
      </c>
      <c r="G92" s="46">
        <f t="shared" si="16"/>
        <v>24138</v>
      </c>
      <c r="H92" s="47">
        <f t="shared" si="16"/>
        <v>51987</v>
      </c>
      <c r="I92" s="46">
        <f t="shared" si="16"/>
        <v>53578</v>
      </c>
      <c r="J92" s="48">
        <f t="shared" si="16"/>
        <v>50520</v>
      </c>
      <c r="K92" s="46">
        <f t="shared" si="16"/>
        <v>48338</v>
      </c>
      <c r="L92" s="46">
        <f t="shared" si="16"/>
        <v>44378</v>
      </c>
      <c r="M92" s="46">
        <f t="shared" si="16"/>
        <v>41757.914000000004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10737</v>
      </c>
      <c r="F4" s="72">
        <f t="shared" ref="F4:M4" si="0">F5+F8+F47</f>
        <v>11633</v>
      </c>
      <c r="G4" s="72">
        <f t="shared" si="0"/>
        <v>22731</v>
      </c>
      <c r="H4" s="73">
        <f t="shared" si="0"/>
        <v>19156</v>
      </c>
      <c r="I4" s="72">
        <f t="shared" si="0"/>
        <v>42981</v>
      </c>
      <c r="J4" s="74">
        <f t="shared" si="0"/>
        <v>32287</v>
      </c>
      <c r="K4" s="72">
        <f t="shared" si="0"/>
        <v>19893</v>
      </c>
      <c r="L4" s="72">
        <f t="shared" si="0"/>
        <v>20797</v>
      </c>
      <c r="M4" s="72">
        <f t="shared" si="0"/>
        <v>21984.481999999996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8737</v>
      </c>
      <c r="F5" s="100">
        <f t="shared" ref="F5:M5" si="1">SUM(F6:F7)</f>
        <v>8795</v>
      </c>
      <c r="G5" s="100">
        <f t="shared" si="1"/>
        <v>10565</v>
      </c>
      <c r="H5" s="101">
        <f t="shared" si="1"/>
        <v>14938</v>
      </c>
      <c r="I5" s="100">
        <f t="shared" si="1"/>
        <v>15463</v>
      </c>
      <c r="J5" s="102">
        <f t="shared" si="1"/>
        <v>14847</v>
      </c>
      <c r="K5" s="100">
        <f t="shared" si="1"/>
        <v>15367</v>
      </c>
      <c r="L5" s="100">
        <f t="shared" si="1"/>
        <v>16195</v>
      </c>
      <c r="M5" s="100">
        <f t="shared" si="1"/>
        <v>17133.973999999998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7647</v>
      </c>
      <c r="F6" s="79">
        <v>8795</v>
      </c>
      <c r="G6" s="79">
        <v>10565</v>
      </c>
      <c r="H6" s="80">
        <v>13228</v>
      </c>
      <c r="I6" s="79">
        <v>13610</v>
      </c>
      <c r="J6" s="81">
        <v>13006</v>
      </c>
      <c r="K6" s="79">
        <v>14307</v>
      </c>
      <c r="L6" s="79">
        <v>15085</v>
      </c>
      <c r="M6" s="79">
        <v>15964.034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1090</v>
      </c>
      <c r="F7" s="93">
        <v>0</v>
      </c>
      <c r="G7" s="93">
        <v>0</v>
      </c>
      <c r="H7" s="94">
        <v>1710</v>
      </c>
      <c r="I7" s="93">
        <v>1853</v>
      </c>
      <c r="J7" s="95">
        <v>1841</v>
      </c>
      <c r="K7" s="93">
        <v>1060</v>
      </c>
      <c r="L7" s="93">
        <v>1110</v>
      </c>
      <c r="M7" s="93">
        <v>1169.9399999999998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1991</v>
      </c>
      <c r="F8" s="100">
        <f t="shared" ref="F8:M8" si="2">SUM(F9:F46)</f>
        <v>2827</v>
      </c>
      <c r="G8" s="100">
        <f t="shared" si="2"/>
        <v>12157</v>
      </c>
      <c r="H8" s="101">
        <f t="shared" si="2"/>
        <v>4213</v>
      </c>
      <c r="I8" s="100">
        <f t="shared" si="2"/>
        <v>27513</v>
      </c>
      <c r="J8" s="102">
        <f t="shared" si="2"/>
        <v>17440</v>
      </c>
      <c r="K8" s="100">
        <f t="shared" si="2"/>
        <v>4526</v>
      </c>
      <c r="L8" s="100">
        <f t="shared" si="2"/>
        <v>4602</v>
      </c>
      <c r="M8" s="100">
        <f t="shared" si="2"/>
        <v>4850.5079999999998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62</v>
      </c>
      <c r="F9" s="79">
        <v>75</v>
      </c>
      <c r="G9" s="79">
        <v>80</v>
      </c>
      <c r="H9" s="80">
        <v>33</v>
      </c>
      <c r="I9" s="79">
        <v>33</v>
      </c>
      <c r="J9" s="81">
        <v>54</v>
      </c>
      <c r="K9" s="79">
        <v>81</v>
      </c>
      <c r="L9" s="79">
        <v>61</v>
      </c>
      <c r="M9" s="79">
        <v>64.294000000000011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46</v>
      </c>
      <c r="F10" s="86">
        <v>0</v>
      </c>
      <c r="G10" s="86">
        <v>9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59</v>
      </c>
      <c r="F11" s="86">
        <v>52</v>
      </c>
      <c r="G11" s="86">
        <v>17</v>
      </c>
      <c r="H11" s="87">
        <v>148</v>
      </c>
      <c r="I11" s="86">
        <v>148</v>
      </c>
      <c r="J11" s="88">
        <v>9</v>
      </c>
      <c r="K11" s="86">
        <v>83</v>
      </c>
      <c r="L11" s="86">
        <v>171</v>
      </c>
      <c r="M11" s="86">
        <v>180.23400000000001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344</v>
      </c>
      <c r="F12" s="86">
        <v>499</v>
      </c>
      <c r="G12" s="86">
        <v>741</v>
      </c>
      <c r="H12" s="87">
        <v>804</v>
      </c>
      <c r="I12" s="86">
        <v>804</v>
      </c>
      <c r="J12" s="88">
        <v>1209</v>
      </c>
      <c r="K12" s="86">
        <v>1260</v>
      </c>
      <c r="L12" s="86">
        <v>1323</v>
      </c>
      <c r="M12" s="86">
        <v>1394.442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45</v>
      </c>
      <c r="F14" s="86">
        <v>53</v>
      </c>
      <c r="G14" s="86">
        <v>97</v>
      </c>
      <c r="H14" s="87">
        <v>162</v>
      </c>
      <c r="I14" s="86">
        <v>162</v>
      </c>
      <c r="J14" s="88">
        <v>253</v>
      </c>
      <c r="K14" s="86">
        <v>189</v>
      </c>
      <c r="L14" s="86">
        <v>166</v>
      </c>
      <c r="M14" s="86">
        <v>174.96400000000003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57</v>
      </c>
      <c r="F15" s="86">
        <v>64</v>
      </c>
      <c r="G15" s="86">
        <v>64</v>
      </c>
      <c r="H15" s="87">
        <v>214</v>
      </c>
      <c r="I15" s="86">
        <v>214</v>
      </c>
      <c r="J15" s="88">
        <v>75</v>
      </c>
      <c r="K15" s="86">
        <v>147</v>
      </c>
      <c r="L15" s="86">
        <v>152</v>
      </c>
      <c r="M15" s="86">
        <v>160.20800000000003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9213</v>
      </c>
      <c r="H17" s="87">
        <v>327</v>
      </c>
      <c r="I17" s="86">
        <v>23627</v>
      </c>
      <c r="J17" s="88">
        <v>12411</v>
      </c>
      <c r="K17" s="86">
        <v>202</v>
      </c>
      <c r="L17" s="86">
        <v>145</v>
      </c>
      <c r="M17" s="86">
        <v>152.83000000000001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4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</v>
      </c>
      <c r="F23" s="86">
        <v>0</v>
      </c>
      <c r="G23" s="86">
        <v>0</v>
      </c>
      <c r="H23" s="87">
        <v>17</v>
      </c>
      <c r="I23" s="86">
        <v>17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6</v>
      </c>
      <c r="G24" s="86">
        <v>2</v>
      </c>
      <c r="H24" s="87">
        <v>17</v>
      </c>
      <c r="I24" s="86">
        <v>17</v>
      </c>
      <c r="J24" s="88">
        <v>1</v>
      </c>
      <c r="K24" s="86">
        <v>10</v>
      </c>
      <c r="L24" s="86">
        <v>19</v>
      </c>
      <c r="M24" s="86">
        <v>20.026000000000003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23</v>
      </c>
      <c r="G29" s="86">
        <v>23</v>
      </c>
      <c r="H29" s="87">
        <v>47</v>
      </c>
      <c r="I29" s="86">
        <v>47</v>
      </c>
      <c r="J29" s="88">
        <v>14</v>
      </c>
      <c r="K29" s="86">
        <v>31</v>
      </c>
      <c r="L29" s="86">
        <v>30</v>
      </c>
      <c r="M29" s="86">
        <v>31.62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2</v>
      </c>
      <c r="I32" s="86">
        <v>2</v>
      </c>
      <c r="J32" s="88">
        <v>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</v>
      </c>
      <c r="F37" s="86">
        <v>9</v>
      </c>
      <c r="G37" s="86">
        <v>33</v>
      </c>
      <c r="H37" s="87">
        <v>13</v>
      </c>
      <c r="I37" s="86">
        <v>13</v>
      </c>
      <c r="J37" s="88">
        <v>40</v>
      </c>
      <c r="K37" s="86">
        <v>26</v>
      </c>
      <c r="L37" s="86">
        <v>18</v>
      </c>
      <c r="M37" s="86">
        <v>18.972000000000001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151</v>
      </c>
      <c r="F38" s="86">
        <v>270</v>
      </c>
      <c r="G38" s="86">
        <v>103</v>
      </c>
      <c r="H38" s="87">
        <v>374</v>
      </c>
      <c r="I38" s="86">
        <v>374</v>
      </c>
      <c r="J38" s="88">
        <v>326</v>
      </c>
      <c r="K38" s="86">
        <v>338</v>
      </c>
      <c r="L38" s="86">
        <v>258</v>
      </c>
      <c r="M38" s="86">
        <v>271.93200000000002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66</v>
      </c>
      <c r="F39" s="86">
        <v>0</v>
      </c>
      <c r="G39" s="86">
        <v>0</v>
      </c>
      <c r="H39" s="87">
        <v>160</v>
      </c>
      <c r="I39" s="86">
        <v>160</v>
      </c>
      <c r="J39" s="88">
        <v>13</v>
      </c>
      <c r="K39" s="86">
        <v>0</v>
      </c>
      <c r="L39" s="86">
        <v>27</v>
      </c>
      <c r="M39" s="86">
        <v>28.458000000000002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894</v>
      </c>
      <c r="F42" s="86">
        <v>1385</v>
      </c>
      <c r="G42" s="86">
        <v>1507</v>
      </c>
      <c r="H42" s="87">
        <v>1520</v>
      </c>
      <c r="I42" s="86">
        <v>1520</v>
      </c>
      <c r="J42" s="88">
        <v>1834</v>
      </c>
      <c r="K42" s="86">
        <v>1801</v>
      </c>
      <c r="L42" s="86">
        <v>1891</v>
      </c>
      <c r="M42" s="86">
        <v>1993.114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126</v>
      </c>
      <c r="F43" s="86">
        <v>182</v>
      </c>
      <c r="G43" s="86">
        <v>85</v>
      </c>
      <c r="H43" s="87">
        <v>188</v>
      </c>
      <c r="I43" s="86">
        <v>188</v>
      </c>
      <c r="J43" s="88">
        <v>732</v>
      </c>
      <c r="K43" s="86">
        <v>153</v>
      </c>
      <c r="L43" s="86">
        <v>172</v>
      </c>
      <c r="M43" s="86">
        <v>181.28800000000001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69</v>
      </c>
      <c r="F44" s="86">
        <v>65</v>
      </c>
      <c r="G44" s="86">
        <v>76</v>
      </c>
      <c r="H44" s="87">
        <v>123</v>
      </c>
      <c r="I44" s="86">
        <v>123</v>
      </c>
      <c r="J44" s="88">
        <v>313</v>
      </c>
      <c r="K44" s="86">
        <v>50</v>
      </c>
      <c r="L44" s="86">
        <v>54</v>
      </c>
      <c r="M44" s="86">
        <v>56.916000000000004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49</v>
      </c>
      <c r="F45" s="86">
        <v>140</v>
      </c>
      <c r="G45" s="86">
        <v>82</v>
      </c>
      <c r="H45" s="87">
        <v>64</v>
      </c>
      <c r="I45" s="86">
        <v>64</v>
      </c>
      <c r="J45" s="88">
        <v>154</v>
      </c>
      <c r="K45" s="86">
        <v>155</v>
      </c>
      <c r="L45" s="86">
        <v>115</v>
      </c>
      <c r="M45" s="86">
        <v>121.21000000000001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9</v>
      </c>
      <c r="F47" s="100">
        <f t="shared" ref="F47:M47" si="3">SUM(F48:F49)</f>
        <v>11</v>
      </c>
      <c r="G47" s="100">
        <f t="shared" si="3"/>
        <v>9</v>
      </c>
      <c r="H47" s="101">
        <f t="shared" si="3"/>
        <v>5</v>
      </c>
      <c r="I47" s="100">
        <f t="shared" si="3"/>
        <v>5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9</v>
      </c>
      <c r="F48" s="79">
        <v>11</v>
      </c>
      <c r="G48" s="79">
        <v>9</v>
      </c>
      <c r="H48" s="80">
        <v>5</v>
      </c>
      <c r="I48" s="79">
        <v>5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3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3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3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219</v>
      </c>
      <c r="F77" s="72">
        <f t="shared" ref="F77:M77" si="13">F78+F81+F84+F85+F86+F87+F88</f>
        <v>174</v>
      </c>
      <c r="G77" s="72">
        <f t="shared" si="13"/>
        <v>303</v>
      </c>
      <c r="H77" s="73">
        <f t="shared" si="13"/>
        <v>282</v>
      </c>
      <c r="I77" s="72">
        <f t="shared" si="13"/>
        <v>366</v>
      </c>
      <c r="J77" s="74">
        <f t="shared" si="13"/>
        <v>320</v>
      </c>
      <c r="K77" s="72">
        <f t="shared" si="13"/>
        <v>345</v>
      </c>
      <c r="L77" s="72">
        <f t="shared" si="13"/>
        <v>196</v>
      </c>
      <c r="M77" s="72">
        <f t="shared" si="13"/>
        <v>206.584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219</v>
      </c>
      <c r="F81" s="86">
        <f t="shared" ref="F81:M81" si="15">SUM(F82:F83)</f>
        <v>174</v>
      </c>
      <c r="G81" s="86">
        <f t="shared" si="15"/>
        <v>303</v>
      </c>
      <c r="H81" s="87">
        <f t="shared" si="15"/>
        <v>282</v>
      </c>
      <c r="I81" s="86">
        <f t="shared" si="15"/>
        <v>366</v>
      </c>
      <c r="J81" s="88">
        <f t="shared" si="15"/>
        <v>320</v>
      </c>
      <c r="K81" s="86">
        <f t="shared" si="15"/>
        <v>345</v>
      </c>
      <c r="L81" s="86">
        <f t="shared" si="15"/>
        <v>196</v>
      </c>
      <c r="M81" s="86">
        <f t="shared" si="15"/>
        <v>206.584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219</v>
      </c>
      <c r="F83" s="93">
        <v>174</v>
      </c>
      <c r="G83" s="93">
        <v>303</v>
      </c>
      <c r="H83" s="94">
        <v>282</v>
      </c>
      <c r="I83" s="93">
        <v>366</v>
      </c>
      <c r="J83" s="95">
        <v>320</v>
      </c>
      <c r="K83" s="93">
        <v>345</v>
      </c>
      <c r="L83" s="93">
        <v>196</v>
      </c>
      <c r="M83" s="93">
        <v>206.584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10956</v>
      </c>
      <c r="F92" s="46">
        <f t="shared" ref="F92:M92" si="16">F4+F51+F77+F90</f>
        <v>11807</v>
      </c>
      <c r="G92" s="46">
        <f t="shared" si="16"/>
        <v>23037</v>
      </c>
      <c r="H92" s="47">
        <f t="shared" si="16"/>
        <v>19438</v>
      </c>
      <c r="I92" s="46">
        <f t="shared" si="16"/>
        <v>43347</v>
      </c>
      <c r="J92" s="48">
        <f t="shared" si="16"/>
        <v>32607</v>
      </c>
      <c r="K92" s="46">
        <f t="shared" si="16"/>
        <v>20238</v>
      </c>
      <c r="L92" s="46">
        <f t="shared" si="16"/>
        <v>20993</v>
      </c>
      <c r="M92" s="46">
        <f t="shared" si="16"/>
        <v>22191.065999999995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>
      <selection activeCell="E25" sqref="E25:E27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168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57629</v>
      </c>
      <c r="D4" s="33">
        <v>55986</v>
      </c>
      <c r="E4" s="33">
        <v>64720</v>
      </c>
      <c r="F4" s="27">
        <v>67856</v>
      </c>
      <c r="G4" s="28">
        <v>70504</v>
      </c>
      <c r="H4" s="29">
        <v>70504</v>
      </c>
      <c r="I4" s="33">
        <v>69915</v>
      </c>
      <c r="J4" s="33">
        <v>73601</v>
      </c>
      <c r="K4" s="33">
        <v>77581.650000000009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24350</v>
      </c>
      <c r="D5" s="33">
        <v>23043</v>
      </c>
      <c r="E5" s="33">
        <v>26993</v>
      </c>
      <c r="F5" s="32">
        <v>35460</v>
      </c>
      <c r="G5" s="33">
        <v>36668</v>
      </c>
      <c r="H5" s="34">
        <v>31668</v>
      </c>
      <c r="I5" s="33">
        <v>39225</v>
      </c>
      <c r="J5" s="33">
        <v>40673</v>
      </c>
      <c r="K5" s="33">
        <v>42905.407999999996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15779</v>
      </c>
      <c r="D6" s="33">
        <v>20495</v>
      </c>
      <c r="E6" s="33">
        <v>24138</v>
      </c>
      <c r="F6" s="32">
        <v>51987</v>
      </c>
      <c r="G6" s="33">
        <v>53578</v>
      </c>
      <c r="H6" s="34">
        <v>50520</v>
      </c>
      <c r="I6" s="33">
        <v>48338</v>
      </c>
      <c r="J6" s="33">
        <v>44378</v>
      </c>
      <c r="K6" s="33">
        <v>41757.914000000004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10956</v>
      </c>
      <c r="D7" s="33">
        <v>11807</v>
      </c>
      <c r="E7" s="33">
        <v>23037</v>
      </c>
      <c r="F7" s="32">
        <v>19438</v>
      </c>
      <c r="G7" s="33">
        <v>43347</v>
      </c>
      <c r="H7" s="34">
        <v>32607</v>
      </c>
      <c r="I7" s="33">
        <v>20238</v>
      </c>
      <c r="J7" s="33">
        <v>20993</v>
      </c>
      <c r="K7" s="33">
        <v>22191.065999999995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7135</v>
      </c>
      <c r="D8" s="33">
        <v>6513</v>
      </c>
      <c r="E8" s="33">
        <v>12709</v>
      </c>
      <c r="F8" s="32">
        <v>20919</v>
      </c>
      <c r="G8" s="33">
        <v>20347</v>
      </c>
      <c r="H8" s="34">
        <v>15558</v>
      </c>
      <c r="I8" s="33">
        <v>24677</v>
      </c>
      <c r="J8" s="33">
        <v>25819</v>
      </c>
      <c r="K8" s="33">
        <v>27231.453999999998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115849</v>
      </c>
      <c r="D19" s="46">
        <f t="shared" ref="D19:K19" si="1">SUM(D4:D18)</f>
        <v>117844</v>
      </c>
      <c r="E19" s="46">
        <f t="shared" si="1"/>
        <v>151597</v>
      </c>
      <c r="F19" s="47">
        <f t="shared" si="1"/>
        <v>195660</v>
      </c>
      <c r="G19" s="46">
        <f t="shared" si="1"/>
        <v>224444</v>
      </c>
      <c r="H19" s="48">
        <f t="shared" si="1"/>
        <v>200857</v>
      </c>
      <c r="I19" s="46">
        <f t="shared" si="1"/>
        <v>202393</v>
      </c>
      <c r="J19" s="46">
        <f t="shared" si="1"/>
        <v>205464</v>
      </c>
      <c r="K19" s="46">
        <f t="shared" si="1"/>
        <v>211667.492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122</v>
      </c>
      <c r="I3" s="174"/>
      <c r="J3" s="175"/>
      <c r="K3" s="17" t="s">
        <v>125</v>
      </c>
      <c r="L3" s="17" t="s">
        <v>130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7108</v>
      </c>
      <c r="F4" s="72">
        <f t="shared" ref="F4:M4" si="0">F5+F8+F47</f>
        <v>6462</v>
      </c>
      <c r="G4" s="72">
        <f t="shared" si="0"/>
        <v>11930</v>
      </c>
      <c r="H4" s="73">
        <f t="shared" si="0"/>
        <v>20512</v>
      </c>
      <c r="I4" s="72">
        <f t="shared" si="0"/>
        <v>19592</v>
      </c>
      <c r="J4" s="74">
        <f t="shared" si="0"/>
        <v>14804</v>
      </c>
      <c r="K4" s="72">
        <f t="shared" si="0"/>
        <v>23797</v>
      </c>
      <c r="L4" s="72">
        <f t="shared" si="0"/>
        <v>25456</v>
      </c>
      <c r="M4" s="72">
        <f t="shared" si="0"/>
        <v>26848.851999999999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6247</v>
      </c>
      <c r="F5" s="100">
        <f t="shared" ref="F5:M5" si="1">SUM(F6:F7)</f>
        <v>5972</v>
      </c>
      <c r="G5" s="100">
        <f t="shared" si="1"/>
        <v>8084</v>
      </c>
      <c r="H5" s="101">
        <f t="shared" si="1"/>
        <v>13687</v>
      </c>
      <c r="I5" s="100">
        <f t="shared" si="1"/>
        <v>12767</v>
      </c>
      <c r="J5" s="102">
        <f t="shared" si="1"/>
        <v>11467</v>
      </c>
      <c r="K5" s="100">
        <f t="shared" si="1"/>
        <v>20903</v>
      </c>
      <c r="L5" s="100">
        <f t="shared" si="1"/>
        <v>21946</v>
      </c>
      <c r="M5" s="100">
        <f t="shared" si="1"/>
        <v>23149.311999999998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5344</v>
      </c>
      <c r="F6" s="79">
        <v>5972</v>
      </c>
      <c r="G6" s="79">
        <v>8084</v>
      </c>
      <c r="H6" s="80">
        <v>13238</v>
      </c>
      <c r="I6" s="79">
        <v>12318</v>
      </c>
      <c r="J6" s="81">
        <v>10758</v>
      </c>
      <c r="K6" s="79">
        <v>20676</v>
      </c>
      <c r="L6" s="79">
        <v>21708</v>
      </c>
      <c r="M6" s="79">
        <v>22898.46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903</v>
      </c>
      <c r="F7" s="93">
        <v>0</v>
      </c>
      <c r="G7" s="93">
        <v>0</v>
      </c>
      <c r="H7" s="94">
        <v>449</v>
      </c>
      <c r="I7" s="93">
        <v>449</v>
      </c>
      <c r="J7" s="95">
        <v>709</v>
      </c>
      <c r="K7" s="93">
        <v>227</v>
      </c>
      <c r="L7" s="93">
        <v>238</v>
      </c>
      <c r="M7" s="93">
        <v>250.852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859</v>
      </c>
      <c r="F8" s="100">
        <f t="shared" ref="F8:M8" si="2">SUM(F9:F46)</f>
        <v>486</v>
      </c>
      <c r="G8" s="100">
        <f t="shared" si="2"/>
        <v>3843</v>
      </c>
      <c r="H8" s="101">
        <f t="shared" si="2"/>
        <v>6821</v>
      </c>
      <c r="I8" s="100">
        <f t="shared" si="2"/>
        <v>6821</v>
      </c>
      <c r="J8" s="102">
        <f t="shared" si="2"/>
        <v>3337</v>
      </c>
      <c r="K8" s="100">
        <f t="shared" si="2"/>
        <v>2894</v>
      </c>
      <c r="L8" s="100">
        <f t="shared" si="2"/>
        <v>3510</v>
      </c>
      <c r="M8" s="100">
        <f t="shared" si="2"/>
        <v>3699.54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82</v>
      </c>
      <c r="F9" s="79">
        <v>41</v>
      </c>
      <c r="G9" s="79">
        <v>15</v>
      </c>
      <c r="H9" s="80">
        <v>50</v>
      </c>
      <c r="I9" s="79">
        <v>50</v>
      </c>
      <c r="J9" s="81">
        <v>35</v>
      </c>
      <c r="K9" s="79">
        <v>0</v>
      </c>
      <c r="L9" s="79">
        <v>29</v>
      </c>
      <c r="M9" s="79">
        <v>30.566000000000003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35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</v>
      </c>
      <c r="F11" s="86">
        <v>3</v>
      </c>
      <c r="G11" s="86">
        <v>37</v>
      </c>
      <c r="H11" s="87">
        <v>54</v>
      </c>
      <c r="I11" s="86">
        <v>54</v>
      </c>
      <c r="J11" s="88">
        <v>226</v>
      </c>
      <c r="K11" s="86">
        <v>104</v>
      </c>
      <c r="L11" s="86">
        <v>131</v>
      </c>
      <c r="M11" s="86">
        <v>138.07400000000001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21</v>
      </c>
      <c r="M12" s="86">
        <v>22.134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</v>
      </c>
      <c r="F14" s="86">
        <v>0</v>
      </c>
      <c r="G14" s="86">
        <v>8</v>
      </c>
      <c r="H14" s="87">
        <v>6</v>
      </c>
      <c r="I14" s="86">
        <v>6</v>
      </c>
      <c r="J14" s="88">
        <v>16</v>
      </c>
      <c r="K14" s="86">
        <v>42</v>
      </c>
      <c r="L14" s="86">
        <v>133</v>
      </c>
      <c r="M14" s="86">
        <v>140.18199999999999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80</v>
      </c>
      <c r="F15" s="86">
        <v>10</v>
      </c>
      <c r="G15" s="86">
        <v>6</v>
      </c>
      <c r="H15" s="87">
        <v>108</v>
      </c>
      <c r="I15" s="86">
        <v>108</v>
      </c>
      <c r="J15" s="88">
        <v>20</v>
      </c>
      <c r="K15" s="86">
        <v>103</v>
      </c>
      <c r="L15" s="86">
        <v>103</v>
      </c>
      <c r="M15" s="86">
        <v>108.562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1</v>
      </c>
      <c r="H16" s="87">
        <v>623</v>
      </c>
      <c r="I16" s="86">
        <v>623</v>
      </c>
      <c r="J16" s="88">
        <v>32</v>
      </c>
      <c r="K16" s="86">
        <v>165</v>
      </c>
      <c r="L16" s="86">
        <v>177</v>
      </c>
      <c r="M16" s="86">
        <v>186.55799999999999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3397</v>
      </c>
      <c r="H17" s="87">
        <v>4928</v>
      </c>
      <c r="I17" s="86">
        <v>4928</v>
      </c>
      <c r="J17" s="88">
        <v>1959</v>
      </c>
      <c r="K17" s="86">
        <v>1179</v>
      </c>
      <c r="L17" s="86">
        <v>839</v>
      </c>
      <c r="M17" s="86">
        <v>884.30600000000004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52</v>
      </c>
      <c r="L23" s="86">
        <v>55</v>
      </c>
      <c r="M23" s="86">
        <v>57.970000000000006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5</v>
      </c>
      <c r="G24" s="86">
        <v>1</v>
      </c>
      <c r="H24" s="87">
        <v>0</v>
      </c>
      <c r="I24" s="86">
        <v>0</v>
      </c>
      <c r="J24" s="88">
        <v>4</v>
      </c>
      <c r="K24" s="86">
        <v>0</v>
      </c>
      <c r="L24" s="86">
        <v>20</v>
      </c>
      <c r="M24" s="86">
        <v>21.080000000000002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3</v>
      </c>
      <c r="G29" s="86">
        <v>5</v>
      </c>
      <c r="H29" s="87">
        <v>36</v>
      </c>
      <c r="I29" s="86">
        <v>36</v>
      </c>
      <c r="J29" s="88">
        <v>14</v>
      </c>
      <c r="K29" s="86">
        <v>10</v>
      </c>
      <c r="L29" s="86">
        <v>30</v>
      </c>
      <c r="M29" s="86">
        <v>31.620000000000005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0</v>
      </c>
      <c r="G32" s="86">
        <v>0</v>
      </c>
      <c r="H32" s="87">
        <v>0</v>
      </c>
      <c r="I32" s="86">
        <v>0</v>
      </c>
      <c r="J32" s="88">
        <v>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9</v>
      </c>
      <c r="H37" s="87">
        <v>11</v>
      </c>
      <c r="I37" s="86">
        <v>11</v>
      </c>
      <c r="J37" s="88">
        <v>57</v>
      </c>
      <c r="K37" s="86">
        <v>0</v>
      </c>
      <c r="L37" s="86">
        <v>96</v>
      </c>
      <c r="M37" s="86">
        <v>101.18400000000001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</v>
      </c>
      <c r="F38" s="86">
        <v>48</v>
      </c>
      <c r="G38" s="86">
        <v>46</v>
      </c>
      <c r="H38" s="87">
        <v>446</v>
      </c>
      <c r="I38" s="86">
        <v>446</v>
      </c>
      <c r="J38" s="88">
        <v>148</v>
      </c>
      <c r="K38" s="86">
        <v>140</v>
      </c>
      <c r="L38" s="86">
        <v>205</v>
      </c>
      <c r="M38" s="86">
        <v>216.07000000000002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414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143</v>
      </c>
      <c r="F42" s="86">
        <v>312</v>
      </c>
      <c r="G42" s="86">
        <v>184</v>
      </c>
      <c r="H42" s="87">
        <v>371</v>
      </c>
      <c r="I42" s="86">
        <v>371</v>
      </c>
      <c r="J42" s="88">
        <v>450</v>
      </c>
      <c r="K42" s="86">
        <v>795</v>
      </c>
      <c r="L42" s="86">
        <v>1223</v>
      </c>
      <c r="M42" s="86">
        <v>1289.0419999999999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</v>
      </c>
      <c r="F43" s="86">
        <v>55</v>
      </c>
      <c r="G43" s="86">
        <v>111</v>
      </c>
      <c r="H43" s="87">
        <v>60</v>
      </c>
      <c r="I43" s="86">
        <v>60</v>
      </c>
      <c r="J43" s="88">
        <v>215</v>
      </c>
      <c r="K43" s="86">
        <v>170</v>
      </c>
      <c r="L43" s="86">
        <v>151</v>
      </c>
      <c r="M43" s="86">
        <v>159.154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</v>
      </c>
      <c r="F44" s="86">
        <v>9</v>
      </c>
      <c r="G44" s="86">
        <v>19</v>
      </c>
      <c r="H44" s="87">
        <v>92</v>
      </c>
      <c r="I44" s="86">
        <v>92</v>
      </c>
      <c r="J44" s="88">
        <v>123</v>
      </c>
      <c r="K44" s="86">
        <v>114</v>
      </c>
      <c r="L44" s="86">
        <v>238</v>
      </c>
      <c r="M44" s="86">
        <v>250.852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</v>
      </c>
      <c r="F45" s="86">
        <v>0</v>
      </c>
      <c r="G45" s="86">
        <v>0</v>
      </c>
      <c r="H45" s="87">
        <v>36</v>
      </c>
      <c r="I45" s="86">
        <v>36</v>
      </c>
      <c r="J45" s="88">
        <v>0</v>
      </c>
      <c r="K45" s="86">
        <v>20</v>
      </c>
      <c r="L45" s="86">
        <v>59</v>
      </c>
      <c r="M45" s="86">
        <v>62.186000000000007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</v>
      </c>
      <c r="F47" s="100">
        <f t="shared" ref="F47:M47" si="3">SUM(F48:F49)</f>
        <v>4</v>
      </c>
      <c r="G47" s="100">
        <f t="shared" si="3"/>
        <v>3</v>
      </c>
      <c r="H47" s="101">
        <f t="shared" si="3"/>
        <v>4</v>
      </c>
      <c r="I47" s="100">
        <f t="shared" si="3"/>
        <v>4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</v>
      </c>
      <c r="F48" s="79">
        <v>4</v>
      </c>
      <c r="G48" s="79">
        <v>3</v>
      </c>
      <c r="H48" s="80">
        <v>4</v>
      </c>
      <c r="I48" s="79">
        <v>4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4</v>
      </c>
      <c r="H51" s="73">
        <f t="shared" si="4"/>
        <v>0</v>
      </c>
      <c r="I51" s="72">
        <f t="shared" si="4"/>
        <v>0</v>
      </c>
      <c r="J51" s="74">
        <f t="shared" si="4"/>
        <v>6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4</v>
      </c>
      <c r="H73" s="87">
        <f t="shared" si="12"/>
        <v>0</v>
      </c>
      <c r="I73" s="86">
        <f t="shared" si="12"/>
        <v>0</v>
      </c>
      <c r="J73" s="88">
        <f t="shared" si="12"/>
        <v>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4</v>
      </c>
      <c r="H75" s="94">
        <v>0</v>
      </c>
      <c r="I75" s="93">
        <v>0</v>
      </c>
      <c r="J75" s="95">
        <v>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27</v>
      </c>
      <c r="F77" s="72">
        <f t="shared" ref="F77:M77" si="13">F78+F81+F84+F85+F86+F87+F88</f>
        <v>51</v>
      </c>
      <c r="G77" s="72">
        <f t="shared" si="13"/>
        <v>775</v>
      </c>
      <c r="H77" s="73">
        <f t="shared" si="13"/>
        <v>407</v>
      </c>
      <c r="I77" s="72">
        <f t="shared" si="13"/>
        <v>755</v>
      </c>
      <c r="J77" s="74">
        <f t="shared" si="13"/>
        <v>748</v>
      </c>
      <c r="K77" s="72">
        <f t="shared" si="13"/>
        <v>880</v>
      </c>
      <c r="L77" s="72">
        <f t="shared" si="13"/>
        <v>363</v>
      </c>
      <c r="M77" s="72">
        <f t="shared" si="13"/>
        <v>382.60200000000003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27</v>
      </c>
      <c r="F81" s="86">
        <f t="shared" ref="F81:M81" si="15">SUM(F82:F83)</f>
        <v>51</v>
      </c>
      <c r="G81" s="86">
        <f t="shared" si="15"/>
        <v>462</v>
      </c>
      <c r="H81" s="87">
        <f t="shared" si="15"/>
        <v>407</v>
      </c>
      <c r="I81" s="86">
        <f t="shared" si="15"/>
        <v>755</v>
      </c>
      <c r="J81" s="88">
        <f t="shared" si="15"/>
        <v>748</v>
      </c>
      <c r="K81" s="86">
        <f t="shared" si="15"/>
        <v>880</v>
      </c>
      <c r="L81" s="86">
        <f t="shared" si="15"/>
        <v>363</v>
      </c>
      <c r="M81" s="86">
        <f t="shared" si="15"/>
        <v>382.60200000000003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27</v>
      </c>
      <c r="F83" s="93">
        <v>51</v>
      </c>
      <c r="G83" s="93">
        <v>462</v>
      </c>
      <c r="H83" s="94">
        <v>407</v>
      </c>
      <c r="I83" s="93">
        <v>755</v>
      </c>
      <c r="J83" s="95">
        <v>748</v>
      </c>
      <c r="K83" s="93">
        <v>880</v>
      </c>
      <c r="L83" s="93">
        <v>363</v>
      </c>
      <c r="M83" s="93">
        <v>382.60200000000003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313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7135</v>
      </c>
      <c r="F92" s="46">
        <f t="shared" ref="F92:M92" si="16">F4+F51+F77+F90</f>
        <v>6513</v>
      </c>
      <c r="G92" s="46">
        <f t="shared" si="16"/>
        <v>12709</v>
      </c>
      <c r="H92" s="47">
        <f t="shared" si="16"/>
        <v>20919</v>
      </c>
      <c r="I92" s="46">
        <f t="shared" si="16"/>
        <v>20347</v>
      </c>
      <c r="J92" s="48">
        <f t="shared" si="16"/>
        <v>15558</v>
      </c>
      <c r="K92" s="46">
        <f t="shared" si="16"/>
        <v>24677</v>
      </c>
      <c r="L92" s="46">
        <f t="shared" si="16"/>
        <v>25819</v>
      </c>
      <c r="M92" s="46">
        <f t="shared" si="16"/>
        <v>27231.453999999998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114255</v>
      </c>
      <c r="D4" s="20">
        <f t="shared" ref="D4:K4" si="0">SUM(D5:D7)</f>
        <v>115915</v>
      </c>
      <c r="E4" s="20">
        <f t="shared" si="0"/>
        <v>146221</v>
      </c>
      <c r="F4" s="21">
        <f t="shared" si="0"/>
        <v>193033</v>
      </c>
      <c r="G4" s="20">
        <f t="shared" si="0"/>
        <v>212067</v>
      </c>
      <c r="H4" s="22">
        <f t="shared" si="0"/>
        <v>187503</v>
      </c>
      <c r="I4" s="20">
        <f t="shared" si="0"/>
        <v>198302</v>
      </c>
      <c r="J4" s="20">
        <f t="shared" si="0"/>
        <v>203373</v>
      </c>
      <c r="K4" s="20">
        <f t="shared" si="0"/>
        <v>209465.45200000002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76923</v>
      </c>
      <c r="D5" s="28">
        <v>76651</v>
      </c>
      <c r="E5" s="28">
        <v>93682</v>
      </c>
      <c r="F5" s="27">
        <v>117985</v>
      </c>
      <c r="G5" s="28">
        <v>120246</v>
      </c>
      <c r="H5" s="29">
        <v>117023</v>
      </c>
      <c r="I5" s="28">
        <v>140766</v>
      </c>
      <c r="J5" s="28">
        <v>148649</v>
      </c>
      <c r="K5" s="29">
        <v>156839.88200000001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37262</v>
      </c>
      <c r="D6" s="33">
        <v>38112</v>
      </c>
      <c r="E6" s="33">
        <v>52415</v>
      </c>
      <c r="F6" s="32">
        <v>74968</v>
      </c>
      <c r="G6" s="33">
        <v>91741</v>
      </c>
      <c r="H6" s="34">
        <v>70462</v>
      </c>
      <c r="I6" s="33">
        <v>57522</v>
      </c>
      <c r="J6" s="33">
        <v>54710</v>
      </c>
      <c r="K6" s="34">
        <v>52610.814000000006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70</v>
      </c>
      <c r="D7" s="36">
        <v>1152</v>
      </c>
      <c r="E7" s="36">
        <v>124</v>
      </c>
      <c r="F7" s="35">
        <v>80</v>
      </c>
      <c r="G7" s="36">
        <v>80</v>
      </c>
      <c r="H7" s="37">
        <v>18</v>
      </c>
      <c r="I7" s="36">
        <v>14</v>
      </c>
      <c r="J7" s="36">
        <v>14</v>
      </c>
      <c r="K7" s="37">
        <v>14.756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267</v>
      </c>
      <c r="D8" s="20">
        <f t="shared" ref="D8:K8" si="1">SUM(D9:D15)</f>
        <v>292</v>
      </c>
      <c r="E8" s="20">
        <f t="shared" si="1"/>
        <v>351</v>
      </c>
      <c r="F8" s="21">
        <f t="shared" si="1"/>
        <v>301</v>
      </c>
      <c r="G8" s="20">
        <f t="shared" si="1"/>
        <v>301</v>
      </c>
      <c r="H8" s="22">
        <f t="shared" si="1"/>
        <v>234</v>
      </c>
      <c r="I8" s="20">
        <f t="shared" si="1"/>
        <v>634</v>
      </c>
      <c r="J8" s="20">
        <f t="shared" si="1"/>
        <v>656</v>
      </c>
      <c r="K8" s="20">
        <f t="shared" si="1"/>
        <v>691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6</v>
      </c>
      <c r="F10" s="32">
        <v>0</v>
      </c>
      <c r="G10" s="33">
        <v>0</v>
      </c>
      <c r="H10" s="34">
        <v>6</v>
      </c>
      <c r="I10" s="33">
        <v>8</v>
      </c>
      <c r="J10" s="33">
        <v>10</v>
      </c>
      <c r="K10" s="34">
        <v>11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101</v>
      </c>
      <c r="G11" s="33">
        <v>101</v>
      </c>
      <c r="H11" s="34">
        <v>80</v>
      </c>
      <c r="I11" s="33">
        <v>376</v>
      </c>
      <c r="J11" s="33">
        <v>396</v>
      </c>
      <c r="K11" s="34">
        <v>417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102</v>
      </c>
      <c r="D14" s="33">
        <v>62</v>
      </c>
      <c r="E14" s="33">
        <v>37</v>
      </c>
      <c r="F14" s="32">
        <v>0</v>
      </c>
      <c r="G14" s="33">
        <v>0</v>
      </c>
      <c r="H14" s="34">
        <v>12</v>
      </c>
      <c r="I14" s="33">
        <v>50</v>
      </c>
      <c r="J14" s="33">
        <v>50</v>
      </c>
      <c r="K14" s="34">
        <v>53</v>
      </c>
    </row>
    <row r="15" spans="1:27" s="14" customFormat="1" ht="12.75" customHeight="1" x14ac:dyDescent="0.25">
      <c r="A15" s="25"/>
      <c r="B15" s="26" t="s">
        <v>20</v>
      </c>
      <c r="C15" s="35">
        <v>165</v>
      </c>
      <c r="D15" s="36">
        <v>230</v>
      </c>
      <c r="E15" s="36">
        <v>308</v>
      </c>
      <c r="F15" s="35">
        <v>200</v>
      </c>
      <c r="G15" s="36">
        <v>200</v>
      </c>
      <c r="H15" s="37">
        <v>136</v>
      </c>
      <c r="I15" s="36">
        <v>200</v>
      </c>
      <c r="J15" s="36">
        <v>200</v>
      </c>
      <c r="K15" s="37">
        <v>210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1320</v>
      </c>
      <c r="D16" s="20">
        <f t="shared" ref="D16:K16" si="2">SUM(D17:D23)</f>
        <v>1637</v>
      </c>
      <c r="E16" s="20">
        <f t="shared" si="2"/>
        <v>5025</v>
      </c>
      <c r="F16" s="21">
        <f t="shared" si="2"/>
        <v>2326</v>
      </c>
      <c r="G16" s="20">
        <f t="shared" si="2"/>
        <v>12076</v>
      </c>
      <c r="H16" s="22">
        <f t="shared" si="2"/>
        <v>13120</v>
      </c>
      <c r="I16" s="20">
        <f t="shared" si="2"/>
        <v>3457</v>
      </c>
      <c r="J16" s="20">
        <f t="shared" si="2"/>
        <v>1435</v>
      </c>
      <c r="K16" s="20">
        <f t="shared" si="2"/>
        <v>1511.0400000000002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1320</v>
      </c>
      <c r="D18" s="33">
        <v>1628</v>
      </c>
      <c r="E18" s="33">
        <v>4606</v>
      </c>
      <c r="F18" s="32">
        <v>2300</v>
      </c>
      <c r="G18" s="33">
        <v>8654</v>
      </c>
      <c r="H18" s="34">
        <v>8971</v>
      </c>
      <c r="I18" s="33">
        <v>3419</v>
      </c>
      <c r="J18" s="33">
        <v>1396</v>
      </c>
      <c r="K18" s="34">
        <v>1469.4740000000002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9</v>
      </c>
      <c r="E23" s="36">
        <v>419</v>
      </c>
      <c r="F23" s="35">
        <v>26</v>
      </c>
      <c r="G23" s="36">
        <v>3422</v>
      </c>
      <c r="H23" s="37">
        <v>4149</v>
      </c>
      <c r="I23" s="36">
        <v>38</v>
      </c>
      <c r="J23" s="36">
        <v>39</v>
      </c>
      <c r="K23" s="37">
        <v>41.566000000000003</v>
      </c>
    </row>
    <row r="24" spans="1:11" s="14" customFormat="1" ht="12.75" customHeight="1" x14ac:dyDescent="0.25">
      <c r="A24" s="25"/>
      <c r="B24" s="39" t="s">
        <v>29</v>
      </c>
      <c r="C24" s="20">
        <v>7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115849</v>
      </c>
      <c r="D26" s="46">
        <f t="shared" ref="D26:K26" si="3">+D4+D8+D16+D24</f>
        <v>117844</v>
      </c>
      <c r="E26" s="46">
        <f t="shared" si="3"/>
        <v>151597</v>
      </c>
      <c r="F26" s="47">
        <f t="shared" si="3"/>
        <v>195660</v>
      </c>
      <c r="G26" s="46">
        <f t="shared" si="3"/>
        <v>224444</v>
      </c>
      <c r="H26" s="48">
        <f t="shared" si="3"/>
        <v>200857</v>
      </c>
      <c r="I26" s="46">
        <f t="shared" si="3"/>
        <v>202393</v>
      </c>
      <c r="J26" s="46">
        <f t="shared" si="3"/>
        <v>205464</v>
      </c>
      <c r="K26" s="46">
        <f t="shared" si="3"/>
        <v>211667.49200000003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>
      <selection activeCell="C43" sqref="C43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7056</v>
      </c>
      <c r="D4" s="33">
        <v>8146</v>
      </c>
      <c r="E4" s="33">
        <v>9031</v>
      </c>
      <c r="F4" s="27">
        <v>8463</v>
      </c>
      <c r="G4" s="28">
        <v>9126</v>
      </c>
      <c r="H4" s="29">
        <v>9126</v>
      </c>
      <c r="I4" s="33">
        <v>8982</v>
      </c>
      <c r="J4" s="33">
        <v>9576</v>
      </c>
      <c r="K4" s="33">
        <v>10100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8307</v>
      </c>
      <c r="D5" s="33">
        <v>2981</v>
      </c>
      <c r="E5" s="33">
        <v>4962</v>
      </c>
      <c r="F5" s="32">
        <v>5628</v>
      </c>
      <c r="G5" s="33">
        <v>5873</v>
      </c>
      <c r="H5" s="34">
        <v>5873</v>
      </c>
      <c r="I5" s="33">
        <v>4389</v>
      </c>
      <c r="J5" s="33">
        <v>4589</v>
      </c>
      <c r="K5" s="33">
        <v>4842.3960000000006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12853</v>
      </c>
      <c r="D6" s="33">
        <v>13508</v>
      </c>
      <c r="E6" s="33">
        <v>18040</v>
      </c>
      <c r="F6" s="32">
        <v>18717</v>
      </c>
      <c r="G6" s="33">
        <v>19026</v>
      </c>
      <c r="H6" s="34">
        <v>18570</v>
      </c>
      <c r="I6" s="33">
        <v>19946</v>
      </c>
      <c r="J6" s="33">
        <v>21111</v>
      </c>
      <c r="K6" s="33">
        <v>22263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13228</v>
      </c>
      <c r="D7" s="33">
        <v>14535</v>
      </c>
      <c r="E7" s="33">
        <v>14512</v>
      </c>
      <c r="F7" s="32">
        <v>17459</v>
      </c>
      <c r="G7" s="33">
        <v>16630</v>
      </c>
      <c r="H7" s="34">
        <v>15280</v>
      </c>
      <c r="I7" s="33">
        <v>18217</v>
      </c>
      <c r="J7" s="33">
        <v>19007</v>
      </c>
      <c r="K7" s="33">
        <v>20012.02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16185</v>
      </c>
      <c r="D8" s="33">
        <v>16816</v>
      </c>
      <c r="E8" s="33">
        <v>18175</v>
      </c>
      <c r="F8" s="32">
        <v>17589</v>
      </c>
      <c r="G8" s="33">
        <v>19849</v>
      </c>
      <c r="H8" s="34">
        <v>21655</v>
      </c>
      <c r="I8" s="33">
        <v>18381</v>
      </c>
      <c r="J8" s="33">
        <v>19318</v>
      </c>
      <c r="K8" s="33">
        <v>20364.234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57629</v>
      </c>
      <c r="D19" s="46">
        <f t="shared" ref="D19:K19" si="1">SUM(D4:D18)</f>
        <v>55986</v>
      </c>
      <c r="E19" s="46">
        <f t="shared" si="1"/>
        <v>64720</v>
      </c>
      <c r="F19" s="47">
        <f t="shared" si="1"/>
        <v>67856</v>
      </c>
      <c r="G19" s="46">
        <f t="shared" si="1"/>
        <v>70504</v>
      </c>
      <c r="H19" s="48">
        <f t="shared" si="1"/>
        <v>70504</v>
      </c>
      <c r="I19" s="46">
        <f t="shared" si="1"/>
        <v>69915</v>
      </c>
      <c r="J19" s="46">
        <f t="shared" si="1"/>
        <v>73601</v>
      </c>
      <c r="K19" s="46">
        <f t="shared" si="1"/>
        <v>77581.649999999994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56607</v>
      </c>
      <c r="D4" s="20">
        <f t="shared" ref="D4:K4" si="0">SUM(D5:D7)</f>
        <v>55149</v>
      </c>
      <c r="E4" s="20">
        <f t="shared" si="0"/>
        <v>62335</v>
      </c>
      <c r="F4" s="21">
        <f t="shared" si="0"/>
        <v>66863</v>
      </c>
      <c r="G4" s="20">
        <f t="shared" si="0"/>
        <v>68950</v>
      </c>
      <c r="H4" s="22">
        <f t="shared" si="0"/>
        <v>68988</v>
      </c>
      <c r="I4" s="20">
        <f t="shared" si="0"/>
        <v>68597</v>
      </c>
      <c r="J4" s="20">
        <f t="shared" si="0"/>
        <v>72587</v>
      </c>
      <c r="K4" s="20">
        <f t="shared" si="0"/>
        <v>76511.768000000011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27272</v>
      </c>
      <c r="D5" s="28">
        <v>26155</v>
      </c>
      <c r="E5" s="28">
        <v>32121</v>
      </c>
      <c r="F5" s="27">
        <v>38854</v>
      </c>
      <c r="G5" s="28">
        <v>37501</v>
      </c>
      <c r="H5" s="29">
        <v>37501</v>
      </c>
      <c r="I5" s="28">
        <v>40159</v>
      </c>
      <c r="J5" s="28">
        <v>43106</v>
      </c>
      <c r="K5" s="29">
        <v>45447.598000000005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29312</v>
      </c>
      <c r="D6" s="33">
        <v>28968</v>
      </c>
      <c r="E6" s="33">
        <v>30184</v>
      </c>
      <c r="F6" s="32">
        <v>27973</v>
      </c>
      <c r="G6" s="33">
        <v>31413</v>
      </c>
      <c r="H6" s="34">
        <v>31478</v>
      </c>
      <c r="I6" s="33">
        <v>28438</v>
      </c>
      <c r="J6" s="33">
        <v>29481</v>
      </c>
      <c r="K6" s="34">
        <v>31064.17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23</v>
      </c>
      <c r="D7" s="36">
        <v>26</v>
      </c>
      <c r="E7" s="36">
        <v>30</v>
      </c>
      <c r="F7" s="35">
        <v>36</v>
      </c>
      <c r="G7" s="36">
        <v>36</v>
      </c>
      <c r="H7" s="37">
        <v>9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267</v>
      </c>
      <c r="D8" s="20">
        <f t="shared" ref="D8:K8" si="1">SUM(D9:D15)</f>
        <v>292</v>
      </c>
      <c r="E8" s="20">
        <f t="shared" si="1"/>
        <v>130</v>
      </c>
      <c r="F8" s="21">
        <f t="shared" si="1"/>
        <v>301</v>
      </c>
      <c r="G8" s="20">
        <f t="shared" si="1"/>
        <v>301</v>
      </c>
      <c r="H8" s="22">
        <f t="shared" si="1"/>
        <v>180</v>
      </c>
      <c r="I8" s="20">
        <f t="shared" si="1"/>
        <v>634</v>
      </c>
      <c r="J8" s="20">
        <f t="shared" si="1"/>
        <v>656</v>
      </c>
      <c r="K8" s="20">
        <f t="shared" si="1"/>
        <v>691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6</v>
      </c>
      <c r="F10" s="32">
        <v>0</v>
      </c>
      <c r="G10" s="33">
        <v>0</v>
      </c>
      <c r="H10" s="34">
        <v>6</v>
      </c>
      <c r="I10" s="33">
        <v>8</v>
      </c>
      <c r="J10" s="33">
        <v>10</v>
      </c>
      <c r="K10" s="34">
        <v>11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101</v>
      </c>
      <c r="G11" s="33">
        <v>101</v>
      </c>
      <c r="H11" s="34">
        <v>80</v>
      </c>
      <c r="I11" s="33">
        <v>376</v>
      </c>
      <c r="J11" s="33">
        <v>396</v>
      </c>
      <c r="K11" s="34">
        <v>417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102</v>
      </c>
      <c r="D14" s="33">
        <v>62</v>
      </c>
      <c r="E14" s="33">
        <v>37</v>
      </c>
      <c r="F14" s="32">
        <v>0</v>
      </c>
      <c r="G14" s="33">
        <v>0</v>
      </c>
      <c r="H14" s="34">
        <v>12</v>
      </c>
      <c r="I14" s="33">
        <v>50</v>
      </c>
      <c r="J14" s="33">
        <v>50</v>
      </c>
      <c r="K14" s="34">
        <v>53</v>
      </c>
    </row>
    <row r="15" spans="1:27" s="14" customFormat="1" ht="12.75" customHeight="1" x14ac:dyDescent="0.25">
      <c r="A15" s="25"/>
      <c r="B15" s="26" t="s">
        <v>20</v>
      </c>
      <c r="C15" s="35">
        <v>165</v>
      </c>
      <c r="D15" s="36">
        <v>230</v>
      </c>
      <c r="E15" s="36">
        <v>87</v>
      </c>
      <c r="F15" s="35">
        <v>200</v>
      </c>
      <c r="G15" s="36">
        <v>200</v>
      </c>
      <c r="H15" s="37">
        <v>82</v>
      </c>
      <c r="I15" s="36">
        <v>200</v>
      </c>
      <c r="J15" s="36">
        <v>200</v>
      </c>
      <c r="K15" s="37">
        <v>210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748</v>
      </c>
      <c r="D16" s="20">
        <f t="shared" ref="D16:K16" si="2">SUM(D17:D23)</f>
        <v>545</v>
      </c>
      <c r="E16" s="20">
        <f t="shared" si="2"/>
        <v>2255</v>
      </c>
      <c r="F16" s="21">
        <f t="shared" si="2"/>
        <v>692</v>
      </c>
      <c r="G16" s="20">
        <f t="shared" si="2"/>
        <v>1253</v>
      </c>
      <c r="H16" s="22">
        <f t="shared" si="2"/>
        <v>1336</v>
      </c>
      <c r="I16" s="20">
        <f t="shared" si="2"/>
        <v>684</v>
      </c>
      <c r="J16" s="20">
        <f t="shared" si="2"/>
        <v>358</v>
      </c>
      <c r="K16" s="20">
        <f t="shared" si="2"/>
        <v>378.88199999999995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748</v>
      </c>
      <c r="D18" s="33">
        <v>536</v>
      </c>
      <c r="E18" s="33">
        <v>2149</v>
      </c>
      <c r="F18" s="32">
        <v>692</v>
      </c>
      <c r="G18" s="33">
        <v>1253</v>
      </c>
      <c r="H18" s="34">
        <v>1336</v>
      </c>
      <c r="I18" s="33">
        <v>674</v>
      </c>
      <c r="J18" s="33">
        <v>348</v>
      </c>
      <c r="K18" s="34">
        <v>367.88199999999995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9</v>
      </c>
      <c r="E23" s="36">
        <v>106</v>
      </c>
      <c r="F23" s="35">
        <v>0</v>
      </c>
      <c r="G23" s="36">
        <v>0</v>
      </c>
      <c r="H23" s="37">
        <v>0</v>
      </c>
      <c r="I23" s="36">
        <v>10</v>
      </c>
      <c r="J23" s="36">
        <v>10</v>
      </c>
      <c r="K23" s="37">
        <v>11</v>
      </c>
    </row>
    <row r="24" spans="1:11" s="14" customFormat="1" ht="12.75" customHeight="1" x14ac:dyDescent="0.25">
      <c r="A24" s="25"/>
      <c r="B24" s="39" t="s">
        <v>29</v>
      </c>
      <c r="C24" s="20">
        <v>7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57629</v>
      </c>
      <c r="D26" s="46">
        <f t="shared" ref="D26:K26" si="3">+D4+D8+D16+D24</f>
        <v>55986</v>
      </c>
      <c r="E26" s="46">
        <f t="shared" si="3"/>
        <v>64720</v>
      </c>
      <c r="F26" s="47">
        <f t="shared" si="3"/>
        <v>67856</v>
      </c>
      <c r="G26" s="46">
        <f t="shared" si="3"/>
        <v>70504</v>
      </c>
      <c r="H26" s="48">
        <f t="shared" si="3"/>
        <v>70504</v>
      </c>
      <c r="I26" s="46">
        <f t="shared" si="3"/>
        <v>69915</v>
      </c>
      <c r="J26" s="46">
        <f t="shared" si="3"/>
        <v>73601</v>
      </c>
      <c r="K26" s="46">
        <f t="shared" si="3"/>
        <v>77581.650000000009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1204</v>
      </c>
      <c r="D4" s="33">
        <v>1361</v>
      </c>
      <c r="E4" s="33">
        <v>1348</v>
      </c>
      <c r="F4" s="27">
        <v>1563</v>
      </c>
      <c r="G4" s="28">
        <v>1698</v>
      </c>
      <c r="H4" s="29">
        <v>1698</v>
      </c>
      <c r="I4" s="33">
        <v>1569</v>
      </c>
      <c r="J4" s="33">
        <v>1833</v>
      </c>
      <c r="K4" s="33">
        <v>1932.9640000000002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2818</v>
      </c>
      <c r="D5" s="33">
        <v>3319</v>
      </c>
      <c r="E5" s="33">
        <v>4547</v>
      </c>
      <c r="F5" s="32">
        <v>4567</v>
      </c>
      <c r="G5" s="33">
        <v>4716</v>
      </c>
      <c r="H5" s="34">
        <v>4716</v>
      </c>
      <c r="I5" s="33">
        <v>5474</v>
      </c>
      <c r="J5" s="33">
        <v>5442</v>
      </c>
      <c r="K5" s="33">
        <v>5740.3820000000005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2969</v>
      </c>
      <c r="D6" s="33">
        <v>3059</v>
      </c>
      <c r="E6" s="33">
        <v>3961</v>
      </c>
      <c r="F6" s="32">
        <v>5082</v>
      </c>
      <c r="G6" s="33">
        <v>5159</v>
      </c>
      <c r="H6" s="34">
        <v>5159</v>
      </c>
      <c r="I6" s="33">
        <v>5292</v>
      </c>
      <c r="J6" s="33">
        <v>5633</v>
      </c>
      <c r="K6" s="33">
        <v>5943.6760000000004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8458</v>
      </c>
      <c r="D7" s="33">
        <v>5263</v>
      </c>
      <c r="E7" s="33">
        <v>6675</v>
      </c>
      <c r="F7" s="32">
        <v>7678</v>
      </c>
      <c r="G7" s="33">
        <v>8133</v>
      </c>
      <c r="H7" s="34">
        <v>8133</v>
      </c>
      <c r="I7" s="33">
        <v>8661</v>
      </c>
      <c r="J7" s="33">
        <v>8719</v>
      </c>
      <c r="K7" s="33">
        <v>9197.8000000000011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8901</v>
      </c>
      <c r="D8" s="33">
        <v>10041</v>
      </c>
      <c r="E8" s="33">
        <v>10462</v>
      </c>
      <c r="F8" s="32">
        <v>16570</v>
      </c>
      <c r="G8" s="33">
        <v>16962</v>
      </c>
      <c r="H8" s="34">
        <v>11962</v>
      </c>
      <c r="I8" s="33">
        <v>18229</v>
      </c>
      <c r="J8" s="33">
        <v>19046</v>
      </c>
      <c r="K8" s="33">
        <v>20090.585999999999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24350</v>
      </c>
      <c r="D19" s="46">
        <f t="shared" ref="D19:K19" si="1">SUM(D4:D18)</f>
        <v>23043</v>
      </c>
      <c r="E19" s="46">
        <f t="shared" si="1"/>
        <v>26993</v>
      </c>
      <c r="F19" s="47">
        <f t="shared" si="1"/>
        <v>35460</v>
      </c>
      <c r="G19" s="46">
        <f t="shared" si="1"/>
        <v>36668</v>
      </c>
      <c r="H19" s="48">
        <f t="shared" si="1"/>
        <v>31668</v>
      </c>
      <c r="I19" s="46">
        <f t="shared" si="1"/>
        <v>39225</v>
      </c>
      <c r="J19" s="46">
        <f t="shared" si="1"/>
        <v>40673</v>
      </c>
      <c r="K19" s="46">
        <f t="shared" si="1"/>
        <v>42905.407999999996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24251</v>
      </c>
      <c r="D4" s="20">
        <f t="shared" ref="D4:K4" si="0">SUM(D5:D7)</f>
        <v>22591</v>
      </c>
      <c r="E4" s="20">
        <f t="shared" si="0"/>
        <v>25897</v>
      </c>
      <c r="F4" s="21">
        <f t="shared" si="0"/>
        <v>35145</v>
      </c>
      <c r="G4" s="20">
        <f t="shared" si="0"/>
        <v>36330</v>
      </c>
      <c r="H4" s="22">
        <f t="shared" si="0"/>
        <v>31285</v>
      </c>
      <c r="I4" s="20">
        <f t="shared" si="0"/>
        <v>38321</v>
      </c>
      <c r="J4" s="20">
        <f t="shared" si="0"/>
        <v>40322</v>
      </c>
      <c r="K4" s="20">
        <f t="shared" si="0"/>
        <v>42535.453999999998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20738</v>
      </c>
      <c r="D5" s="28">
        <v>18832</v>
      </c>
      <c r="E5" s="28">
        <v>22146</v>
      </c>
      <c r="F5" s="27">
        <v>26215</v>
      </c>
      <c r="G5" s="28">
        <v>28738</v>
      </c>
      <c r="H5" s="29">
        <v>27899</v>
      </c>
      <c r="I5" s="28">
        <v>33263</v>
      </c>
      <c r="J5" s="28">
        <v>34974</v>
      </c>
      <c r="K5" s="29">
        <v>36897.511999999995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3487</v>
      </c>
      <c r="D6" s="33">
        <v>3732</v>
      </c>
      <c r="E6" s="33">
        <v>3720</v>
      </c>
      <c r="F6" s="32">
        <v>8906</v>
      </c>
      <c r="G6" s="33">
        <v>7568</v>
      </c>
      <c r="H6" s="34">
        <v>3381</v>
      </c>
      <c r="I6" s="33">
        <v>5058</v>
      </c>
      <c r="J6" s="33">
        <v>5348</v>
      </c>
      <c r="K6" s="34">
        <v>5637.942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26</v>
      </c>
      <c r="D7" s="36">
        <v>27</v>
      </c>
      <c r="E7" s="36">
        <v>31</v>
      </c>
      <c r="F7" s="35">
        <v>24</v>
      </c>
      <c r="G7" s="36">
        <v>24</v>
      </c>
      <c r="H7" s="37">
        <v>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210</v>
      </c>
      <c r="F8" s="21">
        <f t="shared" si="1"/>
        <v>0</v>
      </c>
      <c r="G8" s="20">
        <f t="shared" si="1"/>
        <v>0</v>
      </c>
      <c r="H8" s="22">
        <f t="shared" si="1"/>
        <v>43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210</v>
      </c>
      <c r="F15" s="35">
        <v>0</v>
      </c>
      <c r="G15" s="36">
        <v>0</v>
      </c>
      <c r="H15" s="37">
        <v>43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99</v>
      </c>
      <c r="D16" s="20">
        <f t="shared" ref="D16:K16" si="2">SUM(D17:D23)</f>
        <v>452</v>
      </c>
      <c r="E16" s="20">
        <f t="shared" si="2"/>
        <v>886</v>
      </c>
      <c r="F16" s="21">
        <f t="shared" si="2"/>
        <v>315</v>
      </c>
      <c r="G16" s="20">
        <f t="shared" si="2"/>
        <v>338</v>
      </c>
      <c r="H16" s="22">
        <f t="shared" si="2"/>
        <v>340</v>
      </c>
      <c r="I16" s="20">
        <f t="shared" si="2"/>
        <v>904</v>
      </c>
      <c r="J16" s="20">
        <f t="shared" si="2"/>
        <v>351</v>
      </c>
      <c r="K16" s="20">
        <f t="shared" si="2"/>
        <v>369.95400000000001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99</v>
      </c>
      <c r="D18" s="33">
        <v>452</v>
      </c>
      <c r="E18" s="33">
        <v>886</v>
      </c>
      <c r="F18" s="32">
        <v>315</v>
      </c>
      <c r="G18" s="33">
        <v>338</v>
      </c>
      <c r="H18" s="34">
        <v>340</v>
      </c>
      <c r="I18" s="33">
        <v>904</v>
      </c>
      <c r="J18" s="33">
        <v>351</v>
      </c>
      <c r="K18" s="34">
        <v>369.95400000000001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24350</v>
      </c>
      <c r="D26" s="46">
        <f t="shared" ref="D26:K26" si="3">+D4+D8+D16+D24</f>
        <v>23043</v>
      </c>
      <c r="E26" s="46">
        <f t="shared" si="3"/>
        <v>26993</v>
      </c>
      <c r="F26" s="47">
        <f t="shared" si="3"/>
        <v>35460</v>
      </c>
      <c r="G26" s="46">
        <f t="shared" si="3"/>
        <v>36668</v>
      </c>
      <c r="H26" s="48">
        <f t="shared" si="3"/>
        <v>31668</v>
      </c>
      <c r="I26" s="46">
        <f t="shared" si="3"/>
        <v>39225</v>
      </c>
      <c r="J26" s="46">
        <f t="shared" si="3"/>
        <v>40673</v>
      </c>
      <c r="K26" s="46">
        <f t="shared" si="3"/>
        <v>42905.407999999996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>
      <selection activeCellId="1" sqref="D41 A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1300</v>
      </c>
      <c r="D4" s="33">
        <v>912</v>
      </c>
      <c r="E4" s="33">
        <v>535</v>
      </c>
      <c r="F4" s="27">
        <v>1615</v>
      </c>
      <c r="G4" s="28">
        <v>1547</v>
      </c>
      <c r="H4" s="29">
        <v>1547</v>
      </c>
      <c r="I4" s="33">
        <v>1782</v>
      </c>
      <c r="J4" s="33">
        <v>1748</v>
      </c>
      <c r="K4" s="33">
        <v>1839.02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5992</v>
      </c>
      <c r="D5" s="33">
        <v>5506</v>
      </c>
      <c r="E5" s="33">
        <v>5746</v>
      </c>
      <c r="F5" s="32">
        <v>7879</v>
      </c>
      <c r="G5" s="33">
        <v>7583</v>
      </c>
      <c r="H5" s="34">
        <v>7583</v>
      </c>
      <c r="I5" s="33">
        <v>8478</v>
      </c>
      <c r="J5" s="33">
        <v>8722</v>
      </c>
      <c r="K5" s="33">
        <v>9204.44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157</v>
      </c>
      <c r="C6" s="33">
        <v>8458</v>
      </c>
      <c r="D6" s="33">
        <v>9278</v>
      </c>
      <c r="E6" s="33">
        <v>11623</v>
      </c>
      <c r="F6" s="32">
        <v>34444</v>
      </c>
      <c r="G6" s="33">
        <v>36501</v>
      </c>
      <c r="H6" s="34">
        <v>33443</v>
      </c>
      <c r="I6" s="33">
        <v>28600</v>
      </c>
      <c r="J6" s="33">
        <v>23953</v>
      </c>
      <c r="K6" s="33">
        <v>20208.98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158</v>
      </c>
      <c r="C7" s="33">
        <v>29</v>
      </c>
      <c r="D7" s="33">
        <v>1168</v>
      </c>
      <c r="E7" s="33">
        <v>3637</v>
      </c>
      <c r="F7" s="32">
        <v>4690</v>
      </c>
      <c r="G7" s="33">
        <v>5108</v>
      </c>
      <c r="H7" s="34">
        <v>5108</v>
      </c>
      <c r="I7" s="33">
        <v>5257</v>
      </c>
      <c r="J7" s="33">
        <v>5411</v>
      </c>
      <c r="K7" s="33">
        <v>5707.68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159</v>
      </c>
      <c r="C8" s="33">
        <v>0</v>
      </c>
      <c r="D8" s="33">
        <v>3631</v>
      </c>
      <c r="E8" s="33">
        <v>2597</v>
      </c>
      <c r="F8" s="32">
        <v>3359</v>
      </c>
      <c r="G8" s="33">
        <v>2839</v>
      </c>
      <c r="H8" s="34">
        <v>2839</v>
      </c>
      <c r="I8" s="33">
        <v>4221</v>
      </c>
      <c r="J8" s="33">
        <v>4544</v>
      </c>
      <c r="K8" s="33">
        <v>4797.7939999999999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15779</v>
      </c>
      <c r="D19" s="46">
        <f t="shared" ref="D19:K19" si="1">SUM(D4:D18)</f>
        <v>20495</v>
      </c>
      <c r="E19" s="46">
        <f t="shared" si="1"/>
        <v>24138</v>
      </c>
      <c r="F19" s="47">
        <f t="shared" si="1"/>
        <v>51987</v>
      </c>
      <c r="G19" s="46">
        <f t="shared" si="1"/>
        <v>53578</v>
      </c>
      <c r="H19" s="48">
        <f t="shared" si="1"/>
        <v>50520</v>
      </c>
      <c r="I19" s="46">
        <f t="shared" si="1"/>
        <v>48338</v>
      </c>
      <c r="J19" s="46">
        <f t="shared" si="1"/>
        <v>44378</v>
      </c>
      <c r="K19" s="46">
        <f t="shared" si="1"/>
        <v>41757.914000000004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122</v>
      </c>
      <c r="G3" s="174"/>
      <c r="H3" s="175"/>
      <c r="I3" s="17" t="s">
        <v>125</v>
      </c>
      <c r="J3" s="17" t="s">
        <v>130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15552</v>
      </c>
      <c r="D4" s="20">
        <f t="shared" ref="D4:K4" si="0">SUM(D5:D7)</f>
        <v>20080</v>
      </c>
      <c r="E4" s="20">
        <f t="shared" si="0"/>
        <v>23328</v>
      </c>
      <c r="F4" s="21">
        <f t="shared" si="0"/>
        <v>51357</v>
      </c>
      <c r="G4" s="20">
        <f t="shared" si="0"/>
        <v>44214</v>
      </c>
      <c r="H4" s="22">
        <f t="shared" si="0"/>
        <v>40139</v>
      </c>
      <c r="I4" s="20">
        <f t="shared" si="0"/>
        <v>47694</v>
      </c>
      <c r="J4" s="20">
        <f t="shared" si="0"/>
        <v>44211</v>
      </c>
      <c r="K4" s="20">
        <f t="shared" si="0"/>
        <v>41584.896000000008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13929</v>
      </c>
      <c r="D5" s="28">
        <v>16897</v>
      </c>
      <c r="E5" s="28">
        <v>20766</v>
      </c>
      <c r="F5" s="27">
        <v>24291</v>
      </c>
      <c r="G5" s="28">
        <v>25777</v>
      </c>
      <c r="H5" s="29">
        <v>25309</v>
      </c>
      <c r="I5" s="28">
        <v>31074</v>
      </c>
      <c r="J5" s="28">
        <v>32428</v>
      </c>
      <c r="K5" s="29">
        <v>34211.486000000004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1613</v>
      </c>
      <c r="D6" s="33">
        <v>2099</v>
      </c>
      <c r="E6" s="33">
        <v>2511</v>
      </c>
      <c r="F6" s="32">
        <v>27055</v>
      </c>
      <c r="G6" s="33">
        <v>18426</v>
      </c>
      <c r="H6" s="34">
        <v>14826</v>
      </c>
      <c r="I6" s="33">
        <v>16606</v>
      </c>
      <c r="J6" s="33">
        <v>11769</v>
      </c>
      <c r="K6" s="34">
        <v>7358.6540000000023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10</v>
      </c>
      <c r="D7" s="36">
        <v>1084</v>
      </c>
      <c r="E7" s="36">
        <v>51</v>
      </c>
      <c r="F7" s="35">
        <v>11</v>
      </c>
      <c r="G7" s="36">
        <v>11</v>
      </c>
      <c r="H7" s="37">
        <v>4</v>
      </c>
      <c r="I7" s="36">
        <v>14</v>
      </c>
      <c r="J7" s="36">
        <v>14</v>
      </c>
      <c r="K7" s="37">
        <v>14.756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4</v>
      </c>
      <c r="F8" s="21">
        <f t="shared" si="1"/>
        <v>0</v>
      </c>
      <c r="G8" s="20">
        <f t="shared" si="1"/>
        <v>0</v>
      </c>
      <c r="H8" s="22">
        <f t="shared" si="1"/>
        <v>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4</v>
      </c>
      <c r="F15" s="35">
        <v>0</v>
      </c>
      <c r="G15" s="36">
        <v>0</v>
      </c>
      <c r="H15" s="37">
        <v>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227</v>
      </c>
      <c r="D16" s="20">
        <f t="shared" ref="D16:K16" si="2">SUM(D17:D23)</f>
        <v>415</v>
      </c>
      <c r="E16" s="20">
        <f t="shared" si="2"/>
        <v>806</v>
      </c>
      <c r="F16" s="21">
        <f t="shared" si="2"/>
        <v>630</v>
      </c>
      <c r="G16" s="20">
        <f t="shared" si="2"/>
        <v>9364</v>
      </c>
      <c r="H16" s="22">
        <f t="shared" si="2"/>
        <v>10376</v>
      </c>
      <c r="I16" s="20">
        <f t="shared" si="2"/>
        <v>644</v>
      </c>
      <c r="J16" s="20">
        <f t="shared" si="2"/>
        <v>167</v>
      </c>
      <c r="K16" s="20">
        <f t="shared" si="2"/>
        <v>173.018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227</v>
      </c>
      <c r="D18" s="33">
        <v>415</v>
      </c>
      <c r="E18" s="33">
        <v>806</v>
      </c>
      <c r="F18" s="32">
        <v>604</v>
      </c>
      <c r="G18" s="33">
        <v>5942</v>
      </c>
      <c r="H18" s="34">
        <v>6227</v>
      </c>
      <c r="I18" s="33">
        <v>616</v>
      </c>
      <c r="J18" s="33">
        <v>138</v>
      </c>
      <c r="K18" s="34">
        <v>142.452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26</v>
      </c>
      <c r="G23" s="36">
        <v>3422</v>
      </c>
      <c r="H23" s="37">
        <v>4149</v>
      </c>
      <c r="I23" s="36">
        <v>28</v>
      </c>
      <c r="J23" s="36">
        <v>29</v>
      </c>
      <c r="K23" s="37">
        <v>30.566000000000003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15779</v>
      </c>
      <c r="D26" s="46">
        <f t="shared" ref="D26:K26" si="3">+D4+D8+D16+D24</f>
        <v>20495</v>
      </c>
      <c r="E26" s="46">
        <f t="shared" si="3"/>
        <v>24138</v>
      </c>
      <c r="F26" s="47">
        <f t="shared" si="3"/>
        <v>51987</v>
      </c>
      <c r="G26" s="46">
        <f t="shared" si="3"/>
        <v>53578</v>
      </c>
      <c r="H26" s="48">
        <f t="shared" si="3"/>
        <v>50520</v>
      </c>
      <c r="I26" s="46">
        <f t="shared" si="3"/>
        <v>48338</v>
      </c>
      <c r="J26" s="46">
        <f t="shared" si="3"/>
        <v>44378</v>
      </c>
      <c r="K26" s="46">
        <f t="shared" si="3"/>
        <v>41757.914000000004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2014-05-29T13:01:49Z</dcterms:created>
  <dcterms:modified xsi:type="dcterms:W3CDTF">2014-05-30T13:05:20Z</dcterms:modified>
</cp:coreProperties>
</file>